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8380" windowHeight="14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470" i="1" l="1"/>
  <c r="P470" i="1"/>
  <c r="N468" i="1"/>
  <c r="L468" i="1"/>
  <c r="J468" i="1"/>
  <c r="O468" i="1" s="1"/>
  <c r="I468" i="1"/>
  <c r="P468" i="1" s="1"/>
  <c r="S468" i="1" s="1"/>
  <c r="E468" i="1"/>
  <c r="C468" i="1"/>
  <c r="N467" i="1"/>
  <c r="L467" i="1"/>
  <c r="J467" i="1"/>
  <c r="O467" i="1" s="1"/>
  <c r="I467" i="1"/>
  <c r="P467" i="1" s="1"/>
  <c r="S467" i="1" s="1"/>
  <c r="E467" i="1"/>
  <c r="C467" i="1"/>
  <c r="N466" i="1"/>
  <c r="L466" i="1"/>
  <c r="J466" i="1"/>
  <c r="O466" i="1" s="1"/>
  <c r="I466" i="1"/>
  <c r="P466" i="1" s="1"/>
  <c r="S466" i="1" s="1"/>
  <c r="E466" i="1"/>
  <c r="C466" i="1"/>
  <c r="N465" i="1"/>
  <c r="L465" i="1"/>
  <c r="J465" i="1"/>
  <c r="I465" i="1"/>
  <c r="E465" i="1"/>
  <c r="C465" i="1"/>
  <c r="N464" i="1"/>
  <c r="L464" i="1"/>
  <c r="J464" i="1"/>
  <c r="O464" i="1" s="1"/>
  <c r="I464" i="1"/>
  <c r="P464" i="1" s="1"/>
  <c r="S464" i="1" s="1"/>
  <c r="E464" i="1"/>
  <c r="C464" i="1"/>
  <c r="N463" i="1"/>
  <c r="L463" i="1"/>
  <c r="J463" i="1"/>
  <c r="O463" i="1" s="1"/>
  <c r="I463" i="1"/>
  <c r="P463" i="1" s="1"/>
  <c r="S463" i="1" s="1"/>
  <c r="E463" i="1"/>
  <c r="C463" i="1"/>
  <c r="N462" i="1"/>
  <c r="L462" i="1"/>
  <c r="J462" i="1"/>
  <c r="O462" i="1" s="1"/>
  <c r="I462" i="1"/>
  <c r="E462" i="1"/>
  <c r="C462" i="1"/>
  <c r="N461" i="1"/>
  <c r="L461" i="1"/>
  <c r="J461" i="1"/>
  <c r="O461" i="1" s="1"/>
  <c r="I461" i="1"/>
  <c r="P461" i="1" s="1"/>
  <c r="S461" i="1" s="1"/>
  <c r="E461" i="1"/>
  <c r="C461" i="1"/>
  <c r="N460" i="1"/>
  <c r="L460" i="1"/>
  <c r="J460" i="1"/>
  <c r="O460" i="1" s="1"/>
  <c r="I460" i="1"/>
  <c r="P460" i="1" s="1"/>
  <c r="S460" i="1" s="1"/>
  <c r="E460" i="1"/>
  <c r="C460" i="1"/>
  <c r="N459" i="1"/>
  <c r="L459" i="1"/>
  <c r="J459" i="1"/>
  <c r="O459" i="1" s="1"/>
  <c r="I459" i="1"/>
  <c r="P459" i="1" s="1"/>
  <c r="S459" i="1" s="1"/>
  <c r="E459" i="1"/>
  <c r="C459" i="1"/>
  <c r="N458" i="1"/>
  <c r="L458" i="1"/>
  <c r="J458" i="1"/>
  <c r="O458" i="1" s="1"/>
  <c r="I458" i="1"/>
  <c r="P458" i="1" s="1"/>
  <c r="S458" i="1" s="1"/>
  <c r="E458" i="1"/>
  <c r="C458" i="1"/>
  <c r="N457" i="1"/>
  <c r="L457" i="1"/>
  <c r="J457" i="1"/>
  <c r="O457" i="1" s="1"/>
  <c r="I457" i="1"/>
  <c r="P457" i="1" s="1"/>
  <c r="S457" i="1" s="1"/>
  <c r="E457" i="1"/>
  <c r="C457" i="1"/>
  <c r="N456" i="1"/>
  <c r="L456" i="1"/>
  <c r="J456" i="1"/>
  <c r="O456" i="1" s="1"/>
  <c r="I456" i="1"/>
  <c r="P456" i="1" s="1"/>
  <c r="S456" i="1" s="1"/>
  <c r="E456" i="1"/>
  <c r="C456" i="1"/>
  <c r="N455" i="1"/>
  <c r="L455" i="1"/>
  <c r="J455" i="1"/>
  <c r="O455" i="1" s="1"/>
  <c r="I455" i="1"/>
  <c r="P455" i="1" s="1"/>
  <c r="S455" i="1" s="1"/>
  <c r="E455" i="1"/>
  <c r="C455" i="1"/>
  <c r="N454" i="1"/>
  <c r="L454" i="1"/>
  <c r="J454" i="1"/>
  <c r="O454" i="1" s="1"/>
  <c r="I454" i="1"/>
  <c r="E454" i="1"/>
  <c r="C454" i="1"/>
  <c r="N453" i="1"/>
  <c r="L453" i="1"/>
  <c r="J453" i="1"/>
  <c r="O453" i="1" s="1"/>
  <c r="I453" i="1"/>
  <c r="E453" i="1"/>
  <c r="C453" i="1"/>
  <c r="N452" i="1"/>
  <c r="L452" i="1"/>
  <c r="J452" i="1"/>
  <c r="O452" i="1" s="1"/>
  <c r="I452" i="1"/>
  <c r="E452" i="1"/>
  <c r="C452" i="1"/>
  <c r="N451" i="1"/>
  <c r="L451" i="1"/>
  <c r="J451" i="1"/>
  <c r="O451" i="1" s="1"/>
  <c r="I451" i="1"/>
  <c r="E451" i="1"/>
  <c r="C451" i="1"/>
  <c r="N450" i="1"/>
  <c r="L450" i="1"/>
  <c r="J450" i="1"/>
  <c r="O450" i="1" s="1"/>
  <c r="I450" i="1"/>
  <c r="E450" i="1"/>
  <c r="C450" i="1"/>
  <c r="N449" i="1"/>
  <c r="L449" i="1"/>
  <c r="J449" i="1"/>
  <c r="O449" i="1" s="1"/>
  <c r="I449" i="1"/>
  <c r="E449" i="1"/>
  <c r="C449" i="1"/>
  <c r="N448" i="1"/>
  <c r="L448" i="1"/>
  <c r="J448" i="1"/>
  <c r="O448" i="1" s="1"/>
  <c r="I448" i="1"/>
  <c r="E448" i="1"/>
  <c r="C448" i="1"/>
  <c r="N447" i="1"/>
  <c r="L447" i="1"/>
  <c r="J447" i="1"/>
  <c r="O447" i="1" s="1"/>
  <c r="I447" i="1"/>
  <c r="E447" i="1"/>
  <c r="C447" i="1"/>
  <c r="N446" i="1"/>
  <c r="L446" i="1"/>
  <c r="J446" i="1"/>
  <c r="O446" i="1" s="1"/>
  <c r="I446" i="1"/>
  <c r="E446" i="1"/>
  <c r="C446" i="1"/>
  <c r="N445" i="1"/>
  <c r="L445" i="1"/>
  <c r="J445" i="1"/>
  <c r="O445" i="1" s="1"/>
  <c r="I445" i="1"/>
  <c r="E445" i="1"/>
  <c r="C445" i="1"/>
  <c r="N444" i="1"/>
  <c r="L444" i="1"/>
  <c r="J444" i="1"/>
  <c r="O444" i="1" s="1"/>
  <c r="I444" i="1"/>
  <c r="E444" i="1"/>
  <c r="C444" i="1"/>
  <c r="N443" i="1"/>
  <c r="L443" i="1"/>
  <c r="J443" i="1"/>
  <c r="O443" i="1" s="1"/>
  <c r="I443" i="1"/>
  <c r="E443" i="1"/>
  <c r="C443" i="1"/>
  <c r="N442" i="1"/>
  <c r="L442" i="1"/>
  <c r="J442" i="1"/>
  <c r="O442" i="1" s="1"/>
  <c r="I442" i="1"/>
  <c r="E442" i="1"/>
  <c r="C442" i="1"/>
  <c r="N441" i="1"/>
  <c r="L441" i="1"/>
  <c r="J441" i="1"/>
  <c r="O441" i="1" s="1"/>
  <c r="I441" i="1"/>
  <c r="E441" i="1"/>
  <c r="C441" i="1"/>
  <c r="N440" i="1"/>
  <c r="L440" i="1"/>
  <c r="J440" i="1"/>
  <c r="O440" i="1" s="1"/>
  <c r="I440" i="1"/>
  <c r="E440" i="1"/>
  <c r="C440" i="1"/>
  <c r="N439" i="1"/>
  <c r="L439" i="1"/>
  <c r="J439" i="1"/>
  <c r="O439" i="1" s="1"/>
  <c r="I439" i="1"/>
  <c r="E439" i="1"/>
  <c r="C439" i="1"/>
  <c r="N438" i="1"/>
  <c r="L438" i="1"/>
  <c r="J438" i="1"/>
  <c r="O438" i="1" s="1"/>
  <c r="I438" i="1"/>
  <c r="E438" i="1"/>
  <c r="C438" i="1"/>
  <c r="N437" i="1"/>
  <c r="L437" i="1"/>
  <c r="J437" i="1"/>
  <c r="O437" i="1" s="1"/>
  <c r="I437" i="1"/>
  <c r="E437" i="1"/>
  <c r="C437" i="1"/>
  <c r="N436" i="1"/>
  <c r="L436" i="1"/>
  <c r="J436" i="1"/>
  <c r="O436" i="1" s="1"/>
  <c r="I436" i="1"/>
  <c r="E436" i="1"/>
  <c r="C436" i="1"/>
  <c r="N435" i="1"/>
  <c r="L435" i="1"/>
  <c r="J435" i="1"/>
  <c r="O435" i="1" s="1"/>
  <c r="I435" i="1"/>
  <c r="E435" i="1"/>
  <c r="C435" i="1"/>
  <c r="N434" i="1"/>
  <c r="L434" i="1"/>
  <c r="J434" i="1"/>
  <c r="O434" i="1" s="1"/>
  <c r="I434" i="1"/>
  <c r="E434" i="1"/>
  <c r="C434" i="1"/>
  <c r="N433" i="1"/>
  <c r="L433" i="1"/>
  <c r="J433" i="1"/>
  <c r="O433" i="1" s="1"/>
  <c r="I433" i="1"/>
  <c r="E433" i="1"/>
  <c r="C433" i="1"/>
  <c r="N432" i="1"/>
  <c r="L432" i="1"/>
  <c r="J432" i="1"/>
  <c r="O432" i="1" s="1"/>
  <c r="I432" i="1"/>
  <c r="E432" i="1"/>
  <c r="C432" i="1"/>
  <c r="N431" i="1"/>
  <c r="L431" i="1"/>
  <c r="J431" i="1"/>
  <c r="O431" i="1" s="1"/>
  <c r="I431" i="1"/>
  <c r="E431" i="1"/>
  <c r="C431" i="1"/>
  <c r="N430" i="1"/>
  <c r="L430" i="1"/>
  <c r="J430" i="1"/>
  <c r="O430" i="1" s="1"/>
  <c r="I430" i="1"/>
  <c r="E430" i="1"/>
  <c r="C430" i="1"/>
  <c r="N429" i="1"/>
  <c r="L429" i="1"/>
  <c r="J429" i="1"/>
  <c r="O429" i="1" s="1"/>
  <c r="I429" i="1"/>
  <c r="E429" i="1"/>
  <c r="C429" i="1"/>
  <c r="N428" i="1"/>
  <c r="L428" i="1"/>
  <c r="J428" i="1"/>
  <c r="O428" i="1" s="1"/>
  <c r="I428" i="1"/>
  <c r="E428" i="1"/>
  <c r="C428" i="1"/>
  <c r="N427" i="1"/>
  <c r="L427" i="1"/>
  <c r="J427" i="1"/>
  <c r="O427" i="1" s="1"/>
  <c r="I427" i="1"/>
  <c r="E427" i="1"/>
  <c r="C427" i="1"/>
  <c r="N426" i="1"/>
  <c r="L426" i="1"/>
  <c r="J426" i="1"/>
  <c r="O426" i="1" s="1"/>
  <c r="I426" i="1"/>
  <c r="E426" i="1"/>
  <c r="C426" i="1"/>
  <c r="N425" i="1"/>
  <c r="L425" i="1"/>
  <c r="J425" i="1"/>
  <c r="O425" i="1" s="1"/>
  <c r="I425" i="1"/>
  <c r="E425" i="1"/>
  <c r="C425" i="1"/>
  <c r="N424" i="1"/>
  <c r="L424" i="1"/>
  <c r="J424" i="1"/>
  <c r="O424" i="1" s="1"/>
  <c r="I424" i="1"/>
  <c r="E424" i="1"/>
  <c r="C424" i="1"/>
  <c r="N423" i="1"/>
  <c r="L423" i="1"/>
  <c r="J423" i="1"/>
  <c r="O423" i="1" s="1"/>
  <c r="I423" i="1"/>
  <c r="E423" i="1"/>
  <c r="C423" i="1"/>
  <c r="N422" i="1"/>
  <c r="L422" i="1"/>
  <c r="J422" i="1"/>
  <c r="O422" i="1" s="1"/>
  <c r="I422" i="1"/>
  <c r="E422" i="1"/>
  <c r="C422" i="1"/>
  <c r="N421" i="1"/>
  <c r="L421" i="1"/>
  <c r="J421" i="1"/>
  <c r="O421" i="1" s="1"/>
  <c r="I421" i="1"/>
  <c r="E421" i="1"/>
  <c r="C421" i="1"/>
  <c r="N420" i="1"/>
  <c r="L420" i="1"/>
  <c r="J420" i="1"/>
  <c r="O420" i="1" s="1"/>
  <c r="I420" i="1"/>
  <c r="E420" i="1"/>
  <c r="C420" i="1"/>
  <c r="N419" i="1"/>
  <c r="L419" i="1"/>
  <c r="J419" i="1"/>
  <c r="O419" i="1" s="1"/>
  <c r="I419" i="1"/>
  <c r="E419" i="1"/>
  <c r="C419" i="1"/>
  <c r="N418" i="1"/>
  <c r="L418" i="1"/>
  <c r="J418" i="1"/>
  <c r="O418" i="1" s="1"/>
  <c r="I418" i="1"/>
  <c r="E418" i="1"/>
  <c r="C418" i="1"/>
  <c r="N417" i="1"/>
  <c r="L417" i="1"/>
  <c r="J417" i="1"/>
  <c r="O417" i="1" s="1"/>
  <c r="I417" i="1"/>
  <c r="E417" i="1"/>
  <c r="C417" i="1"/>
  <c r="N416" i="1"/>
  <c r="L416" i="1"/>
  <c r="J416" i="1"/>
  <c r="O416" i="1" s="1"/>
  <c r="I416" i="1"/>
  <c r="E416" i="1"/>
  <c r="C416" i="1"/>
  <c r="N415" i="1"/>
  <c r="L415" i="1"/>
  <c r="J415" i="1"/>
  <c r="O415" i="1" s="1"/>
  <c r="I415" i="1"/>
  <c r="E415" i="1"/>
  <c r="C415" i="1"/>
  <c r="N414" i="1"/>
  <c r="L414" i="1"/>
  <c r="J414" i="1"/>
  <c r="O414" i="1" s="1"/>
  <c r="I414" i="1"/>
  <c r="E414" i="1"/>
  <c r="C414" i="1"/>
  <c r="N413" i="1"/>
  <c r="L413" i="1"/>
  <c r="J413" i="1"/>
  <c r="O413" i="1" s="1"/>
  <c r="I413" i="1"/>
  <c r="E413" i="1"/>
  <c r="C413" i="1"/>
  <c r="N412" i="1"/>
  <c r="L412" i="1"/>
  <c r="J412" i="1"/>
  <c r="O412" i="1" s="1"/>
  <c r="I412" i="1"/>
  <c r="P412" i="1" s="1"/>
  <c r="S412" i="1" s="1"/>
  <c r="E412" i="1"/>
  <c r="C412" i="1"/>
  <c r="N411" i="1"/>
  <c r="L411" i="1"/>
  <c r="J411" i="1"/>
  <c r="O411" i="1" s="1"/>
  <c r="I411" i="1"/>
  <c r="P411" i="1" s="1"/>
  <c r="S411" i="1" s="1"/>
  <c r="E411" i="1"/>
  <c r="C411" i="1"/>
  <c r="N410" i="1"/>
  <c r="L410" i="1"/>
  <c r="J410" i="1"/>
  <c r="O410" i="1" s="1"/>
  <c r="I410" i="1"/>
  <c r="E410" i="1"/>
  <c r="C410" i="1"/>
  <c r="N409" i="1"/>
  <c r="L409" i="1"/>
  <c r="J409" i="1"/>
  <c r="O409" i="1" s="1"/>
  <c r="I409" i="1"/>
  <c r="E409" i="1"/>
  <c r="C409" i="1"/>
  <c r="N408" i="1"/>
  <c r="L408" i="1"/>
  <c r="J408" i="1"/>
  <c r="O408" i="1" s="1"/>
  <c r="I408" i="1"/>
  <c r="E408" i="1"/>
  <c r="C408" i="1"/>
  <c r="N407" i="1"/>
  <c r="L407" i="1"/>
  <c r="J407" i="1"/>
  <c r="O407" i="1" s="1"/>
  <c r="I407" i="1"/>
  <c r="E407" i="1"/>
  <c r="C407" i="1"/>
  <c r="N406" i="1"/>
  <c r="L406" i="1"/>
  <c r="J406" i="1"/>
  <c r="O406" i="1" s="1"/>
  <c r="I406" i="1"/>
  <c r="E406" i="1"/>
  <c r="C406" i="1"/>
  <c r="N405" i="1"/>
  <c r="L405" i="1"/>
  <c r="J405" i="1"/>
  <c r="O405" i="1" s="1"/>
  <c r="I405" i="1"/>
  <c r="E405" i="1"/>
  <c r="C405" i="1"/>
  <c r="N404" i="1"/>
  <c r="L404" i="1"/>
  <c r="J404" i="1"/>
  <c r="O404" i="1" s="1"/>
  <c r="I404" i="1"/>
  <c r="E404" i="1"/>
  <c r="C404" i="1"/>
  <c r="N403" i="1"/>
  <c r="L403" i="1"/>
  <c r="J403" i="1"/>
  <c r="O403" i="1" s="1"/>
  <c r="I403" i="1"/>
  <c r="E403" i="1"/>
  <c r="C403" i="1"/>
  <c r="N402" i="1"/>
  <c r="L402" i="1"/>
  <c r="J402" i="1"/>
  <c r="O402" i="1" s="1"/>
  <c r="I402" i="1"/>
  <c r="E402" i="1"/>
  <c r="C402" i="1"/>
  <c r="N401" i="1"/>
  <c r="L401" i="1"/>
  <c r="J401" i="1"/>
  <c r="O401" i="1" s="1"/>
  <c r="I401" i="1"/>
  <c r="E401" i="1"/>
  <c r="C401" i="1"/>
  <c r="N400" i="1"/>
  <c r="L400" i="1"/>
  <c r="J400" i="1"/>
  <c r="O400" i="1" s="1"/>
  <c r="I400" i="1"/>
  <c r="E400" i="1"/>
  <c r="C400" i="1"/>
  <c r="N399" i="1"/>
  <c r="L399" i="1"/>
  <c r="J399" i="1"/>
  <c r="O399" i="1" s="1"/>
  <c r="I399" i="1"/>
  <c r="E399" i="1"/>
  <c r="C399" i="1"/>
  <c r="N398" i="1"/>
  <c r="L398" i="1"/>
  <c r="J398" i="1"/>
  <c r="O398" i="1" s="1"/>
  <c r="I398" i="1"/>
  <c r="E398" i="1"/>
  <c r="C398" i="1"/>
  <c r="N397" i="1"/>
  <c r="L397" i="1"/>
  <c r="J397" i="1"/>
  <c r="O397" i="1" s="1"/>
  <c r="I397" i="1"/>
  <c r="E397" i="1"/>
  <c r="C397" i="1"/>
  <c r="N396" i="1"/>
  <c r="L396" i="1"/>
  <c r="J396" i="1"/>
  <c r="O396" i="1" s="1"/>
  <c r="I396" i="1"/>
  <c r="E396" i="1"/>
  <c r="C396" i="1"/>
  <c r="N395" i="1"/>
  <c r="L395" i="1"/>
  <c r="J395" i="1"/>
  <c r="O395" i="1" s="1"/>
  <c r="I395" i="1"/>
  <c r="E395" i="1"/>
  <c r="C395" i="1"/>
  <c r="N394" i="1"/>
  <c r="L394" i="1"/>
  <c r="J394" i="1"/>
  <c r="O394" i="1" s="1"/>
  <c r="I394" i="1"/>
  <c r="E394" i="1"/>
  <c r="C394" i="1"/>
  <c r="N393" i="1"/>
  <c r="L393" i="1"/>
  <c r="J393" i="1"/>
  <c r="O393" i="1" s="1"/>
  <c r="I393" i="1"/>
  <c r="E393" i="1"/>
  <c r="C393" i="1"/>
  <c r="N392" i="1"/>
  <c r="L392" i="1"/>
  <c r="J392" i="1"/>
  <c r="O392" i="1" s="1"/>
  <c r="I392" i="1"/>
  <c r="E392" i="1"/>
  <c r="C392" i="1"/>
  <c r="N391" i="1"/>
  <c r="L391" i="1"/>
  <c r="J391" i="1"/>
  <c r="O391" i="1" s="1"/>
  <c r="I391" i="1"/>
  <c r="E391" i="1"/>
  <c r="C391" i="1"/>
  <c r="N390" i="1"/>
  <c r="L390" i="1"/>
  <c r="J390" i="1"/>
  <c r="O390" i="1" s="1"/>
  <c r="I390" i="1"/>
  <c r="E390" i="1"/>
  <c r="C390" i="1"/>
  <c r="N389" i="1"/>
  <c r="L389" i="1"/>
  <c r="J389" i="1"/>
  <c r="O389" i="1" s="1"/>
  <c r="I389" i="1"/>
  <c r="E389" i="1"/>
  <c r="C389" i="1"/>
  <c r="N388" i="1"/>
  <c r="L388" i="1"/>
  <c r="J388" i="1"/>
  <c r="O388" i="1" s="1"/>
  <c r="I388" i="1"/>
  <c r="E388" i="1"/>
  <c r="C388" i="1"/>
  <c r="N387" i="1"/>
  <c r="L387" i="1"/>
  <c r="J387" i="1"/>
  <c r="O387" i="1" s="1"/>
  <c r="I387" i="1"/>
  <c r="E387" i="1"/>
  <c r="C387" i="1"/>
  <c r="N386" i="1"/>
  <c r="L386" i="1"/>
  <c r="J386" i="1"/>
  <c r="O386" i="1" s="1"/>
  <c r="I386" i="1"/>
  <c r="E386" i="1"/>
  <c r="C386" i="1"/>
  <c r="N385" i="1"/>
  <c r="L385" i="1"/>
  <c r="J385" i="1"/>
  <c r="O385" i="1" s="1"/>
  <c r="I385" i="1"/>
  <c r="E385" i="1"/>
  <c r="C385" i="1"/>
  <c r="N384" i="1"/>
  <c r="L384" i="1"/>
  <c r="J384" i="1"/>
  <c r="O384" i="1" s="1"/>
  <c r="I384" i="1"/>
  <c r="E384" i="1"/>
  <c r="C384" i="1"/>
  <c r="N383" i="1"/>
  <c r="L383" i="1"/>
  <c r="J383" i="1"/>
  <c r="O383" i="1" s="1"/>
  <c r="I383" i="1"/>
  <c r="E383" i="1"/>
  <c r="C383" i="1"/>
  <c r="N382" i="1"/>
  <c r="L382" i="1"/>
  <c r="J382" i="1"/>
  <c r="O382" i="1" s="1"/>
  <c r="I382" i="1"/>
  <c r="E382" i="1"/>
  <c r="C382" i="1"/>
  <c r="N381" i="1"/>
  <c r="L381" i="1"/>
  <c r="J381" i="1"/>
  <c r="O381" i="1" s="1"/>
  <c r="I381" i="1"/>
  <c r="E381" i="1"/>
  <c r="C381" i="1"/>
  <c r="N380" i="1"/>
  <c r="L380" i="1"/>
  <c r="J380" i="1"/>
  <c r="O380" i="1" s="1"/>
  <c r="I380" i="1"/>
  <c r="E380" i="1"/>
  <c r="C380" i="1"/>
  <c r="N379" i="1"/>
  <c r="L379" i="1"/>
  <c r="J379" i="1"/>
  <c r="O379" i="1" s="1"/>
  <c r="I379" i="1"/>
  <c r="E379" i="1"/>
  <c r="C379" i="1"/>
  <c r="N378" i="1"/>
  <c r="L378" i="1"/>
  <c r="J378" i="1"/>
  <c r="O378" i="1" s="1"/>
  <c r="I378" i="1"/>
  <c r="E378" i="1"/>
  <c r="C378" i="1"/>
  <c r="N377" i="1"/>
  <c r="L377" i="1"/>
  <c r="J377" i="1"/>
  <c r="O377" i="1" s="1"/>
  <c r="I377" i="1"/>
  <c r="E377" i="1"/>
  <c r="C377" i="1"/>
  <c r="N376" i="1"/>
  <c r="L376" i="1"/>
  <c r="J376" i="1"/>
  <c r="O376" i="1" s="1"/>
  <c r="I376" i="1"/>
  <c r="E376" i="1"/>
  <c r="C376" i="1"/>
  <c r="N375" i="1"/>
  <c r="L375" i="1"/>
  <c r="J375" i="1"/>
  <c r="O375" i="1" s="1"/>
  <c r="I375" i="1"/>
  <c r="E375" i="1"/>
  <c r="C375" i="1"/>
  <c r="N374" i="1"/>
  <c r="L374" i="1"/>
  <c r="J374" i="1"/>
  <c r="O374" i="1" s="1"/>
  <c r="I374" i="1"/>
  <c r="E374" i="1"/>
  <c r="C374" i="1"/>
  <c r="N373" i="1"/>
  <c r="L373" i="1"/>
  <c r="J373" i="1"/>
  <c r="O373" i="1" s="1"/>
  <c r="I373" i="1"/>
  <c r="E373" i="1"/>
  <c r="C373" i="1"/>
  <c r="N372" i="1"/>
  <c r="L372" i="1"/>
  <c r="J372" i="1"/>
  <c r="O372" i="1" s="1"/>
  <c r="I372" i="1"/>
  <c r="E372" i="1"/>
  <c r="C372" i="1"/>
  <c r="N371" i="1"/>
  <c r="L371" i="1"/>
  <c r="J371" i="1"/>
  <c r="O371" i="1" s="1"/>
  <c r="I371" i="1"/>
  <c r="E371" i="1"/>
  <c r="C371" i="1"/>
  <c r="N370" i="1"/>
  <c r="L370" i="1"/>
  <c r="J370" i="1"/>
  <c r="O370" i="1" s="1"/>
  <c r="I370" i="1"/>
  <c r="E370" i="1"/>
  <c r="C370" i="1"/>
  <c r="N369" i="1"/>
  <c r="L369" i="1"/>
  <c r="J369" i="1"/>
  <c r="O369" i="1" s="1"/>
  <c r="I369" i="1"/>
  <c r="E369" i="1"/>
  <c r="C369" i="1"/>
  <c r="N368" i="1"/>
  <c r="L368" i="1"/>
  <c r="J368" i="1"/>
  <c r="O368" i="1" s="1"/>
  <c r="I368" i="1"/>
  <c r="E368" i="1"/>
  <c r="C368" i="1"/>
  <c r="N367" i="1"/>
  <c r="L367" i="1"/>
  <c r="J367" i="1"/>
  <c r="O367" i="1" s="1"/>
  <c r="I367" i="1"/>
  <c r="E367" i="1"/>
  <c r="C367" i="1"/>
  <c r="N366" i="1"/>
  <c r="L366" i="1"/>
  <c r="J366" i="1"/>
  <c r="O366" i="1" s="1"/>
  <c r="I366" i="1"/>
  <c r="E366" i="1"/>
  <c r="C366" i="1"/>
  <c r="N365" i="1"/>
  <c r="L365" i="1"/>
  <c r="J365" i="1"/>
  <c r="O365" i="1" s="1"/>
  <c r="I365" i="1"/>
  <c r="E365" i="1"/>
  <c r="C365" i="1"/>
  <c r="N364" i="1"/>
  <c r="L364" i="1"/>
  <c r="J364" i="1"/>
  <c r="O364" i="1" s="1"/>
  <c r="I364" i="1"/>
  <c r="E364" i="1"/>
  <c r="C364" i="1"/>
  <c r="N363" i="1"/>
  <c r="L363" i="1"/>
  <c r="J363" i="1"/>
  <c r="O363" i="1" s="1"/>
  <c r="I363" i="1"/>
  <c r="E363" i="1"/>
  <c r="C363" i="1"/>
  <c r="N362" i="1"/>
  <c r="L362" i="1"/>
  <c r="J362" i="1"/>
  <c r="O362" i="1" s="1"/>
  <c r="I362" i="1"/>
  <c r="E362" i="1"/>
  <c r="C362" i="1"/>
  <c r="N361" i="1"/>
  <c r="L361" i="1"/>
  <c r="J361" i="1"/>
  <c r="O361" i="1" s="1"/>
  <c r="I361" i="1"/>
  <c r="E361" i="1"/>
  <c r="C361" i="1"/>
  <c r="N360" i="1"/>
  <c r="L360" i="1"/>
  <c r="J360" i="1"/>
  <c r="O360" i="1" s="1"/>
  <c r="I360" i="1"/>
  <c r="E360" i="1"/>
  <c r="C360" i="1"/>
  <c r="N359" i="1"/>
  <c r="L359" i="1"/>
  <c r="J359" i="1"/>
  <c r="O359" i="1" s="1"/>
  <c r="I359" i="1"/>
  <c r="E359" i="1"/>
  <c r="C359" i="1"/>
  <c r="N358" i="1"/>
  <c r="L358" i="1"/>
  <c r="J358" i="1"/>
  <c r="O358" i="1" s="1"/>
  <c r="I358" i="1"/>
  <c r="E358" i="1"/>
  <c r="C358" i="1"/>
  <c r="N357" i="1"/>
  <c r="L357" i="1"/>
  <c r="J357" i="1"/>
  <c r="O357" i="1" s="1"/>
  <c r="I357" i="1"/>
  <c r="P357" i="1" s="1"/>
  <c r="S357" i="1" s="1"/>
  <c r="E357" i="1"/>
  <c r="C357" i="1"/>
  <c r="N356" i="1"/>
  <c r="L356" i="1"/>
  <c r="J356" i="1"/>
  <c r="O356" i="1" s="1"/>
  <c r="I356" i="1"/>
  <c r="E356" i="1"/>
  <c r="C356" i="1"/>
  <c r="N355" i="1"/>
  <c r="L355" i="1"/>
  <c r="J355" i="1"/>
  <c r="O355" i="1" s="1"/>
  <c r="I355" i="1"/>
  <c r="P355" i="1" s="1"/>
  <c r="S355" i="1" s="1"/>
  <c r="E355" i="1"/>
  <c r="C355" i="1"/>
  <c r="N354" i="1"/>
  <c r="L354" i="1"/>
  <c r="J354" i="1"/>
  <c r="O354" i="1" s="1"/>
  <c r="I354" i="1"/>
  <c r="E354" i="1"/>
  <c r="C354" i="1"/>
  <c r="N353" i="1"/>
  <c r="L353" i="1"/>
  <c r="J353" i="1"/>
  <c r="O353" i="1" s="1"/>
  <c r="I353" i="1"/>
  <c r="E353" i="1"/>
  <c r="C353" i="1"/>
  <c r="N352" i="1"/>
  <c r="L352" i="1"/>
  <c r="J352" i="1"/>
  <c r="O352" i="1" s="1"/>
  <c r="I352" i="1"/>
  <c r="E352" i="1"/>
  <c r="C352" i="1"/>
  <c r="N351" i="1"/>
  <c r="L351" i="1"/>
  <c r="J351" i="1"/>
  <c r="O351" i="1" s="1"/>
  <c r="I351" i="1"/>
  <c r="E351" i="1"/>
  <c r="C351" i="1"/>
  <c r="N350" i="1"/>
  <c r="L350" i="1"/>
  <c r="J350" i="1"/>
  <c r="O350" i="1" s="1"/>
  <c r="I350" i="1"/>
  <c r="E350" i="1"/>
  <c r="C350" i="1"/>
  <c r="N349" i="1"/>
  <c r="L349" i="1"/>
  <c r="J349" i="1"/>
  <c r="O349" i="1" s="1"/>
  <c r="I349" i="1"/>
  <c r="E349" i="1"/>
  <c r="C349" i="1"/>
  <c r="N348" i="1"/>
  <c r="L348" i="1"/>
  <c r="J348" i="1"/>
  <c r="O348" i="1" s="1"/>
  <c r="I348" i="1"/>
  <c r="P348" i="1" s="1"/>
  <c r="S348" i="1" s="1"/>
  <c r="E348" i="1"/>
  <c r="C348" i="1"/>
  <c r="N347" i="1"/>
  <c r="L347" i="1"/>
  <c r="J347" i="1"/>
  <c r="O347" i="1" s="1"/>
  <c r="I347" i="1"/>
  <c r="P347" i="1" s="1"/>
  <c r="S347" i="1" s="1"/>
  <c r="E347" i="1"/>
  <c r="C347" i="1"/>
  <c r="N346" i="1"/>
  <c r="L346" i="1"/>
  <c r="J346" i="1"/>
  <c r="O346" i="1" s="1"/>
  <c r="I346" i="1"/>
  <c r="P346" i="1" s="1"/>
  <c r="S346" i="1" s="1"/>
  <c r="E346" i="1"/>
  <c r="C346" i="1"/>
  <c r="N345" i="1"/>
  <c r="L345" i="1"/>
  <c r="J345" i="1"/>
  <c r="O345" i="1" s="1"/>
  <c r="I345" i="1"/>
  <c r="E345" i="1"/>
  <c r="C345" i="1"/>
  <c r="N344" i="1"/>
  <c r="L344" i="1"/>
  <c r="J344" i="1"/>
  <c r="O344" i="1" s="1"/>
  <c r="I344" i="1"/>
  <c r="P344" i="1" s="1"/>
  <c r="S344" i="1" s="1"/>
  <c r="E344" i="1"/>
  <c r="C344" i="1"/>
  <c r="N343" i="1"/>
  <c r="L343" i="1"/>
  <c r="J343" i="1"/>
  <c r="O343" i="1" s="1"/>
  <c r="I343" i="1"/>
  <c r="E343" i="1"/>
  <c r="C343" i="1"/>
  <c r="N342" i="1"/>
  <c r="L342" i="1"/>
  <c r="J342" i="1"/>
  <c r="O342" i="1" s="1"/>
  <c r="I342" i="1"/>
  <c r="E342" i="1"/>
  <c r="C342" i="1"/>
  <c r="N341" i="1"/>
  <c r="L341" i="1"/>
  <c r="J341" i="1"/>
  <c r="O341" i="1" s="1"/>
  <c r="I341" i="1"/>
  <c r="E341" i="1"/>
  <c r="C341" i="1"/>
  <c r="N340" i="1"/>
  <c r="L340" i="1"/>
  <c r="J340" i="1"/>
  <c r="O340" i="1" s="1"/>
  <c r="I340" i="1"/>
  <c r="E340" i="1"/>
  <c r="C340" i="1"/>
  <c r="N339" i="1"/>
  <c r="L339" i="1"/>
  <c r="J339" i="1"/>
  <c r="O339" i="1" s="1"/>
  <c r="I339" i="1"/>
  <c r="E339" i="1"/>
  <c r="C339" i="1"/>
  <c r="N338" i="1"/>
  <c r="L338" i="1"/>
  <c r="J338" i="1"/>
  <c r="O338" i="1" s="1"/>
  <c r="I338" i="1"/>
  <c r="E338" i="1"/>
  <c r="C338" i="1"/>
  <c r="N337" i="1"/>
  <c r="L337" i="1"/>
  <c r="J337" i="1"/>
  <c r="O337" i="1" s="1"/>
  <c r="I337" i="1"/>
  <c r="E337" i="1"/>
  <c r="C337" i="1"/>
  <c r="N336" i="1"/>
  <c r="L336" i="1"/>
  <c r="J336" i="1"/>
  <c r="O336" i="1" s="1"/>
  <c r="I336" i="1"/>
  <c r="E336" i="1"/>
  <c r="C336" i="1"/>
  <c r="N335" i="1"/>
  <c r="L335" i="1"/>
  <c r="J335" i="1"/>
  <c r="O335" i="1" s="1"/>
  <c r="I335" i="1"/>
  <c r="E335" i="1"/>
  <c r="C335" i="1"/>
  <c r="N334" i="1"/>
  <c r="L334" i="1"/>
  <c r="J334" i="1"/>
  <c r="O334" i="1" s="1"/>
  <c r="I334" i="1"/>
  <c r="E334" i="1"/>
  <c r="C334" i="1"/>
  <c r="N333" i="1"/>
  <c r="L333" i="1"/>
  <c r="J333" i="1"/>
  <c r="O333" i="1" s="1"/>
  <c r="I333" i="1"/>
  <c r="E333" i="1"/>
  <c r="C333" i="1"/>
  <c r="N332" i="1"/>
  <c r="L332" i="1"/>
  <c r="J332" i="1"/>
  <c r="O332" i="1" s="1"/>
  <c r="I332" i="1"/>
  <c r="E332" i="1"/>
  <c r="C332" i="1"/>
  <c r="N331" i="1"/>
  <c r="L331" i="1"/>
  <c r="J331" i="1"/>
  <c r="O331" i="1" s="1"/>
  <c r="I331" i="1"/>
  <c r="E331" i="1"/>
  <c r="C331" i="1"/>
  <c r="N330" i="1"/>
  <c r="L330" i="1"/>
  <c r="J330" i="1"/>
  <c r="O330" i="1" s="1"/>
  <c r="I330" i="1"/>
  <c r="E330" i="1"/>
  <c r="C330" i="1"/>
  <c r="N329" i="1"/>
  <c r="L329" i="1"/>
  <c r="J329" i="1"/>
  <c r="O329" i="1" s="1"/>
  <c r="I329" i="1"/>
  <c r="E329" i="1"/>
  <c r="C329" i="1"/>
  <c r="N328" i="1"/>
  <c r="L328" i="1"/>
  <c r="J328" i="1"/>
  <c r="O328" i="1" s="1"/>
  <c r="I328" i="1"/>
  <c r="E328" i="1"/>
  <c r="C328" i="1"/>
  <c r="N327" i="1"/>
  <c r="L327" i="1"/>
  <c r="J327" i="1"/>
  <c r="O327" i="1" s="1"/>
  <c r="I327" i="1"/>
  <c r="E327" i="1"/>
  <c r="C327" i="1"/>
  <c r="N326" i="1"/>
  <c r="L326" i="1"/>
  <c r="J326" i="1"/>
  <c r="O326" i="1" s="1"/>
  <c r="I326" i="1"/>
  <c r="E326" i="1"/>
  <c r="C326" i="1"/>
  <c r="N325" i="1"/>
  <c r="L325" i="1"/>
  <c r="J325" i="1"/>
  <c r="O325" i="1" s="1"/>
  <c r="I325" i="1"/>
  <c r="E325" i="1"/>
  <c r="C325" i="1"/>
  <c r="N324" i="1"/>
  <c r="L324" i="1"/>
  <c r="J324" i="1"/>
  <c r="O324" i="1" s="1"/>
  <c r="I324" i="1"/>
  <c r="E324" i="1"/>
  <c r="C324" i="1"/>
  <c r="N323" i="1"/>
  <c r="L323" i="1"/>
  <c r="J323" i="1"/>
  <c r="O323" i="1" s="1"/>
  <c r="I323" i="1"/>
  <c r="E323" i="1"/>
  <c r="C323" i="1"/>
  <c r="N322" i="1"/>
  <c r="L322" i="1"/>
  <c r="J322" i="1"/>
  <c r="O322" i="1" s="1"/>
  <c r="I322" i="1"/>
  <c r="E322" i="1"/>
  <c r="C322" i="1"/>
  <c r="N321" i="1"/>
  <c r="L321" i="1"/>
  <c r="J321" i="1"/>
  <c r="O321" i="1" s="1"/>
  <c r="I321" i="1"/>
  <c r="E321" i="1"/>
  <c r="C321" i="1"/>
  <c r="N320" i="1"/>
  <c r="L320" i="1"/>
  <c r="J320" i="1"/>
  <c r="O320" i="1" s="1"/>
  <c r="I320" i="1"/>
  <c r="E320" i="1"/>
  <c r="C320" i="1"/>
  <c r="N319" i="1"/>
  <c r="L319" i="1"/>
  <c r="J319" i="1"/>
  <c r="O319" i="1" s="1"/>
  <c r="I319" i="1"/>
  <c r="E319" i="1"/>
  <c r="C319" i="1"/>
  <c r="N318" i="1"/>
  <c r="L318" i="1"/>
  <c r="J318" i="1"/>
  <c r="O318" i="1" s="1"/>
  <c r="I318" i="1"/>
  <c r="E318" i="1"/>
  <c r="C318" i="1"/>
  <c r="N317" i="1"/>
  <c r="L317" i="1"/>
  <c r="J317" i="1"/>
  <c r="O317" i="1" s="1"/>
  <c r="I317" i="1"/>
  <c r="E317" i="1"/>
  <c r="C317" i="1"/>
  <c r="N316" i="1"/>
  <c r="L316" i="1"/>
  <c r="J316" i="1"/>
  <c r="O316" i="1" s="1"/>
  <c r="I316" i="1"/>
  <c r="E316" i="1"/>
  <c r="C316" i="1"/>
  <c r="N315" i="1"/>
  <c r="L315" i="1"/>
  <c r="J315" i="1"/>
  <c r="O315" i="1" s="1"/>
  <c r="I315" i="1"/>
  <c r="E315" i="1"/>
  <c r="C315" i="1"/>
  <c r="N314" i="1"/>
  <c r="L314" i="1"/>
  <c r="J314" i="1"/>
  <c r="O314" i="1" s="1"/>
  <c r="I314" i="1"/>
  <c r="E314" i="1"/>
  <c r="C314" i="1"/>
  <c r="N313" i="1"/>
  <c r="L313" i="1"/>
  <c r="J313" i="1"/>
  <c r="O313" i="1" s="1"/>
  <c r="I313" i="1"/>
  <c r="E313" i="1"/>
  <c r="C313" i="1"/>
  <c r="N312" i="1"/>
  <c r="L312" i="1"/>
  <c r="J312" i="1"/>
  <c r="O312" i="1" s="1"/>
  <c r="I312" i="1"/>
  <c r="E312" i="1"/>
  <c r="C312" i="1"/>
  <c r="N311" i="1"/>
  <c r="L311" i="1"/>
  <c r="J311" i="1"/>
  <c r="O311" i="1" s="1"/>
  <c r="I311" i="1"/>
  <c r="E311" i="1"/>
  <c r="C311" i="1"/>
  <c r="N310" i="1"/>
  <c r="L310" i="1"/>
  <c r="J310" i="1"/>
  <c r="O310" i="1" s="1"/>
  <c r="I310" i="1"/>
  <c r="E310" i="1"/>
  <c r="C310" i="1"/>
  <c r="N309" i="1"/>
  <c r="L309" i="1"/>
  <c r="J309" i="1"/>
  <c r="O309" i="1" s="1"/>
  <c r="I309" i="1"/>
  <c r="E309" i="1"/>
  <c r="C309" i="1"/>
  <c r="N308" i="1"/>
  <c r="L308" i="1"/>
  <c r="J308" i="1"/>
  <c r="O308" i="1" s="1"/>
  <c r="I308" i="1"/>
  <c r="E308" i="1"/>
  <c r="C308" i="1"/>
  <c r="N307" i="1"/>
  <c r="L307" i="1"/>
  <c r="J307" i="1"/>
  <c r="O307" i="1" s="1"/>
  <c r="I307" i="1"/>
  <c r="E307" i="1"/>
  <c r="C307" i="1"/>
  <c r="N306" i="1"/>
  <c r="L306" i="1"/>
  <c r="J306" i="1"/>
  <c r="O306" i="1" s="1"/>
  <c r="I306" i="1"/>
  <c r="P306" i="1" s="1"/>
  <c r="S306" i="1" s="1"/>
  <c r="E306" i="1"/>
  <c r="C306" i="1"/>
  <c r="N305" i="1"/>
  <c r="L305" i="1"/>
  <c r="J305" i="1"/>
  <c r="O305" i="1" s="1"/>
  <c r="I305" i="1"/>
  <c r="P305" i="1" s="1"/>
  <c r="S305" i="1" s="1"/>
  <c r="E305" i="1"/>
  <c r="C305" i="1"/>
  <c r="N304" i="1"/>
  <c r="L304" i="1"/>
  <c r="J304" i="1"/>
  <c r="O304" i="1" s="1"/>
  <c r="I304" i="1"/>
  <c r="P304" i="1" s="1"/>
  <c r="S304" i="1" s="1"/>
  <c r="E304" i="1"/>
  <c r="C304" i="1"/>
  <c r="N303" i="1"/>
  <c r="L303" i="1"/>
  <c r="J303" i="1"/>
  <c r="O303" i="1" s="1"/>
  <c r="I303" i="1"/>
  <c r="P303" i="1" s="1"/>
  <c r="S303" i="1" s="1"/>
  <c r="E303" i="1"/>
  <c r="C303" i="1"/>
  <c r="N302" i="1"/>
  <c r="L302" i="1"/>
  <c r="J302" i="1"/>
  <c r="O302" i="1" s="1"/>
  <c r="I302" i="1"/>
  <c r="P302" i="1" s="1"/>
  <c r="S302" i="1" s="1"/>
  <c r="E302" i="1"/>
  <c r="C302" i="1"/>
  <c r="N301" i="1"/>
  <c r="L301" i="1"/>
  <c r="J301" i="1"/>
  <c r="O301" i="1" s="1"/>
  <c r="I301" i="1"/>
  <c r="P301" i="1" s="1"/>
  <c r="S301" i="1" s="1"/>
  <c r="E301" i="1"/>
  <c r="C301" i="1"/>
  <c r="N300" i="1"/>
  <c r="L300" i="1"/>
  <c r="J300" i="1"/>
  <c r="O300" i="1" s="1"/>
  <c r="I300" i="1"/>
  <c r="P300" i="1" s="1"/>
  <c r="S300" i="1" s="1"/>
  <c r="E300" i="1"/>
  <c r="C300" i="1"/>
  <c r="N299" i="1"/>
  <c r="L299" i="1"/>
  <c r="J299" i="1"/>
  <c r="O299" i="1" s="1"/>
  <c r="I299" i="1"/>
  <c r="E299" i="1"/>
  <c r="C299" i="1"/>
  <c r="N298" i="1"/>
  <c r="L298" i="1"/>
  <c r="J298" i="1"/>
  <c r="O298" i="1" s="1"/>
  <c r="I298" i="1"/>
  <c r="E298" i="1"/>
  <c r="C298" i="1"/>
  <c r="N297" i="1"/>
  <c r="L297" i="1"/>
  <c r="J297" i="1"/>
  <c r="O297" i="1" s="1"/>
  <c r="I297" i="1"/>
  <c r="E297" i="1"/>
  <c r="C297" i="1"/>
  <c r="N296" i="1"/>
  <c r="L296" i="1"/>
  <c r="J296" i="1"/>
  <c r="O296" i="1" s="1"/>
  <c r="I296" i="1"/>
  <c r="E296" i="1"/>
  <c r="C296" i="1"/>
  <c r="N295" i="1"/>
  <c r="L295" i="1"/>
  <c r="J295" i="1"/>
  <c r="O295" i="1" s="1"/>
  <c r="I295" i="1"/>
  <c r="E295" i="1"/>
  <c r="C295" i="1"/>
  <c r="N294" i="1"/>
  <c r="L294" i="1"/>
  <c r="J294" i="1"/>
  <c r="O294" i="1" s="1"/>
  <c r="I294" i="1"/>
  <c r="E294" i="1"/>
  <c r="C294" i="1"/>
  <c r="N293" i="1"/>
  <c r="L293" i="1"/>
  <c r="J293" i="1"/>
  <c r="O293" i="1" s="1"/>
  <c r="I293" i="1"/>
  <c r="E293" i="1"/>
  <c r="C293" i="1"/>
  <c r="N292" i="1"/>
  <c r="L292" i="1"/>
  <c r="J292" i="1"/>
  <c r="O292" i="1" s="1"/>
  <c r="I292" i="1"/>
  <c r="E292" i="1"/>
  <c r="C292" i="1"/>
  <c r="N291" i="1"/>
  <c r="L291" i="1"/>
  <c r="J291" i="1"/>
  <c r="O291" i="1" s="1"/>
  <c r="I291" i="1"/>
  <c r="E291" i="1"/>
  <c r="C291" i="1"/>
  <c r="N290" i="1"/>
  <c r="L290" i="1"/>
  <c r="J290" i="1"/>
  <c r="O290" i="1" s="1"/>
  <c r="I290" i="1"/>
  <c r="E290" i="1"/>
  <c r="C290" i="1"/>
  <c r="N289" i="1"/>
  <c r="L289" i="1"/>
  <c r="J289" i="1"/>
  <c r="O289" i="1" s="1"/>
  <c r="I289" i="1"/>
  <c r="E289" i="1"/>
  <c r="C289" i="1"/>
  <c r="N288" i="1"/>
  <c r="L288" i="1"/>
  <c r="J288" i="1"/>
  <c r="O288" i="1" s="1"/>
  <c r="I288" i="1"/>
  <c r="E288" i="1"/>
  <c r="C288" i="1"/>
  <c r="N287" i="1"/>
  <c r="L287" i="1"/>
  <c r="J287" i="1"/>
  <c r="O287" i="1" s="1"/>
  <c r="I287" i="1"/>
  <c r="E287" i="1"/>
  <c r="C287" i="1"/>
  <c r="N286" i="1"/>
  <c r="L286" i="1"/>
  <c r="J286" i="1"/>
  <c r="O286" i="1" s="1"/>
  <c r="I286" i="1"/>
  <c r="E286" i="1"/>
  <c r="C286" i="1"/>
  <c r="N285" i="1"/>
  <c r="L285" i="1"/>
  <c r="J285" i="1"/>
  <c r="O285" i="1" s="1"/>
  <c r="I285" i="1"/>
  <c r="P285" i="1" s="1"/>
  <c r="S285" i="1" s="1"/>
  <c r="E285" i="1"/>
  <c r="C285" i="1"/>
  <c r="N284" i="1"/>
  <c r="L284" i="1"/>
  <c r="J284" i="1"/>
  <c r="O284" i="1" s="1"/>
  <c r="I284" i="1"/>
  <c r="E284" i="1"/>
  <c r="C284" i="1"/>
  <c r="N283" i="1"/>
  <c r="L283" i="1"/>
  <c r="J283" i="1"/>
  <c r="O283" i="1" s="1"/>
  <c r="I283" i="1"/>
  <c r="P283" i="1" s="1"/>
  <c r="S283" i="1" s="1"/>
  <c r="E283" i="1"/>
  <c r="C283" i="1"/>
  <c r="N282" i="1"/>
  <c r="L282" i="1"/>
  <c r="J282" i="1"/>
  <c r="O282" i="1" s="1"/>
  <c r="I282" i="1"/>
  <c r="E282" i="1"/>
  <c r="C282" i="1"/>
  <c r="N281" i="1"/>
  <c r="L281" i="1"/>
  <c r="J281" i="1"/>
  <c r="O281" i="1" s="1"/>
  <c r="I281" i="1"/>
  <c r="P281" i="1" s="1"/>
  <c r="S281" i="1" s="1"/>
  <c r="E281" i="1"/>
  <c r="C281" i="1"/>
  <c r="N280" i="1"/>
  <c r="L280" i="1"/>
  <c r="J280" i="1"/>
  <c r="O280" i="1" s="1"/>
  <c r="I280" i="1"/>
  <c r="E280" i="1"/>
  <c r="C280" i="1"/>
  <c r="N279" i="1"/>
  <c r="L279" i="1"/>
  <c r="J279" i="1"/>
  <c r="O279" i="1" s="1"/>
  <c r="I279" i="1"/>
  <c r="P279" i="1" s="1"/>
  <c r="S279" i="1" s="1"/>
  <c r="E279" i="1"/>
  <c r="C279" i="1"/>
  <c r="N278" i="1"/>
  <c r="L278" i="1"/>
  <c r="J278" i="1"/>
  <c r="O278" i="1" s="1"/>
  <c r="I278" i="1"/>
  <c r="E278" i="1"/>
  <c r="C278" i="1"/>
  <c r="N277" i="1"/>
  <c r="L277" i="1"/>
  <c r="J277" i="1"/>
  <c r="O277" i="1" s="1"/>
  <c r="I277" i="1"/>
  <c r="P277" i="1" s="1"/>
  <c r="S277" i="1" s="1"/>
  <c r="E277" i="1"/>
  <c r="C277" i="1"/>
  <c r="N276" i="1"/>
  <c r="L276" i="1"/>
  <c r="J276" i="1"/>
  <c r="O276" i="1" s="1"/>
  <c r="I276" i="1"/>
  <c r="E276" i="1"/>
  <c r="C276" i="1"/>
  <c r="N275" i="1"/>
  <c r="L275" i="1"/>
  <c r="J275" i="1"/>
  <c r="O275" i="1" s="1"/>
  <c r="I275" i="1"/>
  <c r="P275" i="1" s="1"/>
  <c r="S275" i="1" s="1"/>
  <c r="E275" i="1"/>
  <c r="C275" i="1"/>
  <c r="N274" i="1"/>
  <c r="L274" i="1"/>
  <c r="J274" i="1"/>
  <c r="O274" i="1" s="1"/>
  <c r="I274" i="1"/>
  <c r="E274" i="1"/>
  <c r="C274" i="1"/>
  <c r="N273" i="1"/>
  <c r="L273" i="1"/>
  <c r="J273" i="1"/>
  <c r="O273" i="1" s="1"/>
  <c r="I273" i="1"/>
  <c r="P273" i="1" s="1"/>
  <c r="S273" i="1" s="1"/>
  <c r="E273" i="1"/>
  <c r="C273" i="1"/>
  <c r="N272" i="1"/>
  <c r="L272" i="1"/>
  <c r="J272" i="1"/>
  <c r="O272" i="1" s="1"/>
  <c r="I272" i="1"/>
  <c r="E272" i="1"/>
  <c r="C272" i="1"/>
  <c r="N271" i="1"/>
  <c r="L271" i="1"/>
  <c r="J271" i="1"/>
  <c r="O271" i="1" s="1"/>
  <c r="I271" i="1"/>
  <c r="P271" i="1" s="1"/>
  <c r="S271" i="1" s="1"/>
  <c r="E271" i="1"/>
  <c r="C271" i="1"/>
  <c r="N270" i="1"/>
  <c r="L270" i="1"/>
  <c r="J270" i="1"/>
  <c r="O270" i="1" s="1"/>
  <c r="I270" i="1"/>
  <c r="E270" i="1"/>
  <c r="C270" i="1"/>
  <c r="N269" i="1"/>
  <c r="L269" i="1"/>
  <c r="J269" i="1"/>
  <c r="O269" i="1" s="1"/>
  <c r="I269" i="1"/>
  <c r="P269" i="1" s="1"/>
  <c r="S269" i="1" s="1"/>
  <c r="E269" i="1"/>
  <c r="C269" i="1"/>
  <c r="N268" i="1"/>
  <c r="L268" i="1"/>
  <c r="J268" i="1"/>
  <c r="O268" i="1" s="1"/>
  <c r="I268" i="1"/>
  <c r="E268" i="1"/>
  <c r="C268" i="1"/>
  <c r="N267" i="1"/>
  <c r="L267" i="1"/>
  <c r="J267" i="1"/>
  <c r="O267" i="1" s="1"/>
  <c r="I267" i="1"/>
  <c r="P267" i="1" s="1"/>
  <c r="S267" i="1" s="1"/>
  <c r="E267" i="1"/>
  <c r="C267" i="1"/>
  <c r="N266" i="1"/>
  <c r="L266" i="1"/>
  <c r="J266" i="1"/>
  <c r="O266" i="1" s="1"/>
  <c r="I266" i="1"/>
  <c r="E266" i="1"/>
  <c r="C266" i="1"/>
  <c r="N265" i="1"/>
  <c r="L265" i="1"/>
  <c r="J265" i="1"/>
  <c r="O265" i="1" s="1"/>
  <c r="I265" i="1"/>
  <c r="P265" i="1" s="1"/>
  <c r="S265" i="1" s="1"/>
  <c r="E265" i="1"/>
  <c r="C265" i="1"/>
  <c r="N264" i="1"/>
  <c r="L264" i="1"/>
  <c r="J264" i="1"/>
  <c r="O264" i="1" s="1"/>
  <c r="I264" i="1"/>
  <c r="E264" i="1"/>
  <c r="C264" i="1"/>
  <c r="N263" i="1"/>
  <c r="L263" i="1"/>
  <c r="J263" i="1"/>
  <c r="O263" i="1" s="1"/>
  <c r="I263" i="1"/>
  <c r="P263" i="1" s="1"/>
  <c r="S263" i="1" s="1"/>
  <c r="E263" i="1"/>
  <c r="C263" i="1"/>
  <c r="N262" i="1"/>
  <c r="L262" i="1"/>
  <c r="J262" i="1"/>
  <c r="O262" i="1" s="1"/>
  <c r="I262" i="1"/>
  <c r="E262" i="1"/>
  <c r="C262" i="1"/>
  <c r="N261" i="1"/>
  <c r="L261" i="1"/>
  <c r="J261" i="1"/>
  <c r="O261" i="1" s="1"/>
  <c r="I261" i="1"/>
  <c r="P261" i="1" s="1"/>
  <c r="S261" i="1" s="1"/>
  <c r="E261" i="1"/>
  <c r="C261" i="1"/>
  <c r="N260" i="1"/>
  <c r="L260" i="1"/>
  <c r="J260" i="1"/>
  <c r="O260" i="1" s="1"/>
  <c r="I260" i="1"/>
  <c r="E260" i="1"/>
  <c r="C260" i="1"/>
  <c r="N259" i="1"/>
  <c r="L259" i="1"/>
  <c r="J259" i="1"/>
  <c r="O259" i="1" s="1"/>
  <c r="I259" i="1"/>
  <c r="P259" i="1" s="1"/>
  <c r="S259" i="1" s="1"/>
  <c r="E259" i="1"/>
  <c r="C259" i="1"/>
  <c r="N258" i="1"/>
  <c r="L258" i="1"/>
  <c r="J258" i="1"/>
  <c r="O258" i="1" s="1"/>
  <c r="I258" i="1"/>
  <c r="E258" i="1"/>
  <c r="C258" i="1"/>
  <c r="N257" i="1"/>
  <c r="L257" i="1"/>
  <c r="J257" i="1"/>
  <c r="O257" i="1" s="1"/>
  <c r="I257" i="1"/>
  <c r="P257" i="1" s="1"/>
  <c r="S257" i="1" s="1"/>
  <c r="E257" i="1"/>
  <c r="C257" i="1"/>
  <c r="N256" i="1"/>
  <c r="L256" i="1"/>
  <c r="J256" i="1"/>
  <c r="O256" i="1" s="1"/>
  <c r="I256" i="1"/>
  <c r="E256" i="1"/>
  <c r="C256" i="1"/>
  <c r="N255" i="1"/>
  <c r="L255" i="1"/>
  <c r="J255" i="1"/>
  <c r="O255" i="1" s="1"/>
  <c r="I255" i="1"/>
  <c r="P255" i="1" s="1"/>
  <c r="S255" i="1" s="1"/>
  <c r="E255" i="1"/>
  <c r="C255" i="1"/>
  <c r="N254" i="1"/>
  <c r="L254" i="1"/>
  <c r="J254" i="1"/>
  <c r="O254" i="1" s="1"/>
  <c r="I254" i="1"/>
  <c r="P254" i="1" s="1"/>
  <c r="S254" i="1" s="1"/>
  <c r="E254" i="1"/>
  <c r="C254" i="1"/>
  <c r="N253" i="1"/>
  <c r="L253" i="1"/>
  <c r="J253" i="1"/>
  <c r="O253" i="1" s="1"/>
  <c r="I253" i="1"/>
  <c r="P253" i="1" s="1"/>
  <c r="S253" i="1" s="1"/>
  <c r="E253" i="1"/>
  <c r="C253" i="1"/>
  <c r="N252" i="1"/>
  <c r="L252" i="1"/>
  <c r="J252" i="1"/>
  <c r="O252" i="1" s="1"/>
  <c r="I252" i="1"/>
  <c r="P252" i="1" s="1"/>
  <c r="S252" i="1" s="1"/>
  <c r="E252" i="1"/>
  <c r="C252" i="1"/>
  <c r="N251" i="1"/>
  <c r="L251" i="1"/>
  <c r="J251" i="1"/>
  <c r="O251" i="1" s="1"/>
  <c r="I251" i="1"/>
  <c r="P251" i="1" s="1"/>
  <c r="S251" i="1" s="1"/>
  <c r="E251" i="1"/>
  <c r="C251" i="1"/>
  <c r="N250" i="1"/>
  <c r="L250" i="1"/>
  <c r="J250" i="1"/>
  <c r="O250" i="1" s="1"/>
  <c r="I250" i="1"/>
  <c r="P250" i="1" s="1"/>
  <c r="S250" i="1" s="1"/>
  <c r="E250" i="1"/>
  <c r="C250" i="1"/>
  <c r="N249" i="1"/>
  <c r="L249" i="1"/>
  <c r="J249" i="1"/>
  <c r="O249" i="1" s="1"/>
  <c r="I249" i="1"/>
  <c r="P249" i="1" s="1"/>
  <c r="S249" i="1" s="1"/>
  <c r="E249" i="1"/>
  <c r="C249" i="1"/>
  <c r="N248" i="1"/>
  <c r="L248" i="1"/>
  <c r="J248" i="1"/>
  <c r="O248" i="1" s="1"/>
  <c r="I248" i="1"/>
  <c r="P248" i="1" s="1"/>
  <c r="S248" i="1" s="1"/>
  <c r="E248" i="1"/>
  <c r="C248" i="1"/>
  <c r="N247" i="1"/>
  <c r="L247" i="1"/>
  <c r="J247" i="1"/>
  <c r="O247" i="1" s="1"/>
  <c r="I247" i="1"/>
  <c r="P247" i="1" s="1"/>
  <c r="S247" i="1" s="1"/>
  <c r="E247" i="1"/>
  <c r="C247" i="1"/>
  <c r="N246" i="1"/>
  <c r="L246" i="1"/>
  <c r="J246" i="1"/>
  <c r="O246" i="1" s="1"/>
  <c r="I246" i="1"/>
  <c r="P246" i="1" s="1"/>
  <c r="S246" i="1" s="1"/>
  <c r="E246" i="1"/>
  <c r="C246" i="1"/>
  <c r="N245" i="1"/>
  <c r="L245" i="1"/>
  <c r="J245" i="1"/>
  <c r="O245" i="1" s="1"/>
  <c r="I245" i="1"/>
  <c r="P245" i="1" s="1"/>
  <c r="S245" i="1" s="1"/>
  <c r="E245" i="1"/>
  <c r="C245" i="1"/>
  <c r="N244" i="1"/>
  <c r="L244" i="1"/>
  <c r="J244" i="1"/>
  <c r="O244" i="1" s="1"/>
  <c r="I244" i="1"/>
  <c r="P244" i="1" s="1"/>
  <c r="S244" i="1" s="1"/>
  <c r="E244" i="1"/>
  <c r="C244" i="1"/>
  <c r="N243" i="1"/>
  <c r="L243" i="1"/>
  <c r="J243" i="1"/>
  <c r="O243" i="1" s="1"/>
  <c r="I243" i="1"/>
  <c r="P243" i="1" s="1"/>
  <c r="S243" i="1" s="1"/>
  <c r="E243" i="1"/>
  <c r="C243" i="1"/>
  <c r="N242" i="1"/>
  <c r="L242" i="1"/>
  <c r="J242" i="1"/>
  <c r="O242" i="1" s="1"/>
  <c r="I242" i="1"/>
  <c r="P242" i="1" s="1"/>
  <c r="S242" i="1" s="1"/>
  <c r="E242" i="1"/>
  <c r="C242" i="1"/>
  <c r="N241" i="1"/>
  <c r="L241" i="1"/>
  <c r="J241" i="1"/>
  <c r="O241" i="1" s="1"/>
  <c r="I241" i="1"/>
  <c r="P241" i="1" s="1"/>
  <c r="S241" i="1" s="1"/>
  <c r="E241" i="1"/>
  <c r="C241" i="1"/>
  <c r="N240" i="1"/>
  <c r="L240" i="1"/>
  <c r="J240" i="1"/>
  <c r="O240" i="1" s="1"/>
  <c r="I240" i="1"/>
  <c r="P240" i="1" s="1"/>
  <c r="S240" i="1" s="1"/>
  <c r="E240" i="1"/>
  <c r="C240" i="1"/>
  <c r="N239" i="1"/>
  <c r="L239" i="1"/>
  <c r="J239" i="1"/>
  <c r="O239" i="1" s="1"/>
  <c r="I239" i="1"/>
  <c r="P239" i="1" s="1"/>
  <c r="S239" i="1" s="1"/>
  <c r="E239" i="1"/>
  <c r="C239" i="1"/>
  <c r="N238" i="1"/>
  <c r="L238" i="1"/>
  <c r="J238" i="1"/>
  <c r="O238" i="1" s="1"/>
  <c r="I238" i="1"/>
  <c r="P238" i="1" s="1"/>
  <c r="S238" i="1" s="1"/>
  <c r="E238" i="1"/>
  <c r="C238" i="1"/>
  <c r="N237" i="1"/>
  <c r="L237" i="1"/>
  <c r="J237" i="1"/>
  <c r="O237" i="1" s="1"/>
  <c r="I237" i="1"/>
  <c r="P237" i="1" s="1"/>
  <c r="S237" i="1" s="1"/>
  <c r="E237" i="1"/>
  <c r="C237" i="1"/>
  <c r="N236" i="1"/>
  <c r="L236" i="1"/>
  <c r="J236" i="1"/>
  <c r="O236" i="1" s="1"/>
  <c r="I236" i="1"/>
  <c r="P236" i="1" s="1"/>
  <c r="S236" i="1" s="1"/>
  <c r="E236" i="1"/>
  <c r="C236" i="1"/>
  <c r="N235" i="1"/>
  <c r="L235" i="1"/>
  <c r="J235" i="1"/>
  <c r="O235" i="1" s="1"/>
  <c r="I235" i="1"/>
  <c r="P235" i="1" s="1"/>
  <c r="S235" i="1" s="1"/>
  <c r="E235" i="1"/>
  <c r="C235" i="1"/>
  <c r="N234" i="1"/>
  <c r="L234" i="1"/>
  <c r="J234" i="1"/>
  <c r="O234" i="1" s="1"/>
  <c r="I234" i="1"/>
  <c r="P234" i="1" s="1"/>
  <c r="S234" i="1" s="1"/>
  <c r="E234" i="1"/>
  <c r="C234" i="1"/>
  <c r="N233" i="1"/>
  <c r="L233" i="1"/>
  <c r="J233" i="1"/>
  <c r="O233" i="1" s="1"/>
  <c r="I233" i="1"/>
  <c r="P233" i="1" s="1"/>
  <c r="S233" i="1" s="1"/>
  <c r="E233" i="1"/>
  <c r="C233" i="1"/>
  <c r="N232" i="1"/>
  <c r="L232" i="1"/>
  <c r="J232" i="1"/>
  <c r="O232" i="1" s="1"/>
  <c r="I232" i="1"/>
  <c r="P232" i="1" s="1"/>
  <c r="S232" i="1" s="1"/>
  <c r="E232" i="1"/>
  <c r="C232" i="1"/>
  <c r="N231" i="1"/>
  <c r="L231" i="1"/>
  <c r="J231" i="1"/>
  <c r="O231" i="1" s="1"/>
  <c r="I231" i="1"/>
  <c r="P231" i="1" s="1"/>
  <c r="S231" i="1" s="1"/>
  <c r="E231" i="1"/>
  <c r="C231" i="1"/>
  <c r="N230" i="1"/>
  <c r="L230" i="1"/>
  <c r="J230" i="1"/>
  <c r="O230" i="1" s="1"/>
  <c r="I230" i="1"/>
  <c r="P230" i="1" s="1"/>
  <c r="S230" i="1" s="1"/>
  <c r="E230" i="1"/>
  <c r="C230" i="1"/>
  <c r="N229" i="1"/>
  <c r="L229" i="1"/>
  <c r="J229" i="1"/>
  <c r="O229" i="1" s="1"/>
  <c r="I229" i="1"/>
  <c r="P229" i="1" s="1"/>
  <c r="S229" i="1" s="1"/>
  <c r="E229" i="1"/>
  <c r="C229" i="1"/>
  <c r="N228" i="1"/>
  <c r="L228" i="1"/>
  <c r="J228" i="1"/>
  <c r="O228" i="1" s="1"/>
  <c r="I228" i="1"/>
  <c r="P228" i="1" s="1"/>
  <c r="S228" i="1" s="1"/>
  <c r="E228" i="1"/>
  <c r="C228" i="1"/>
  <c r="N227" i="1"/>
  <c r="L227" i="1"/>
  <c r="J227" i="1"/>
  <c r="O227" i="1" s="1"/>
  <c r="I227" i="1"/>
  <c r="P227" i="1" s="1"/>
  <c r="S227" i="1" s="1"/>
  <c r="E227" i="1"/>
  <c r="C227" i="1"/>
  <c r="N226" i="1"/>
  <c r="L226" i="1"/>
  <c r="J226" i="1"/>
  <c r="O226" i="1" s="1"/>
  <c r="I226" i="1"/>
  <c r="P226" i="1" s="1"/>
  <c r="S226" i="1" s="1"/>
  <c r="E226" i="1"/>
  <c r="C226" i="1"/>
  <c r="N225" i="1"/>
  <c r="L225" i="1"/>
  <c r="J225" i="1"/>
  <c r="O225" i="1" s="1"/>
  <c r="I225" i="1"/>
  <c r="P225" i="1" s="1"/>
  <c r="S225" i="1" s="1"/>
  <c r="E225" i="1"/>
  <c r="C225" i="1"/>
  <c r="N224" i="1"/>
  <c r="L224" i="1"/>
  <c r="J224" i="1"/>
  <c r="O224" i="1" s="1"/>
  <c r="I224" i="1"/>
  <c r="P224" i="1" s="1"/>
  <c r="S224" i="1" s="1"/>
  <c r="E224" i="1"/>
  <c r="C224" i="1"/>
  <c r="N223" i="1"/>
  <c r="L223" i="1"/>
  <c r="J223" i="1"/>
  <c r="O223" i="1" s="1"/>
  <c r="I223" i="1"/>
  <c r="P223" i="1" s="1"/>
  <c r="S223" i="1" s="1"/>
  <c r="E223" i="1"/>
  <c r="C223" i="1"/>
  <c r="N222" i="1"/>
  <c r="L222" i="1"/>
  <c r="J222" i="1"/>
  <c r="I222" i="1"/>
  <c r="P222" i="1" s="1"/>
  <c r="S222" i="1" s="1"/>
  <c r="E222" i="1"/>
  <c r="C222" i="1"/>
  <c r="N221" i="1"/>
  <c r="L221" i="1"/>
  <c r="J221" i="1"/>
  <c r="O221" i="1" s="1"/>
  <c r="I221" i="1"/>
  <c r="P221" i="1" s="1"/>
  <c r="S221" i="1" s="1"/>
  <c r="E221" i="1"/>
  <c r="C221" i="1"/>
  <c r="N220" i="1"/>
  <c r="L220" i="1"/>
  <c r="J220" i="1"/>
  <c r="O220" i="1" s="1"/>
  <c r="I220" i="1"/>
  <c r="P220" i="1" s="1"/>
  <c r="S220" i="1" s="1"/>
  <c r="E220" i="1"/>
  <c r="C220" i="1"/>
  <c r="N219" i="1"/>
  <c r="L219" i="1"/>
  <c r="J219" i="1"/>
  <c r="O219" i="1" s="1"/>
  <c r="I219" i="1"/>
  <c r="P219" i="1" s="1"/>
  <c r="S219" i="1" s="1"/>
  <c r="E219" i="1"/>
  <c r="C219" i="1"/>
  <c r="N218" i="1"/>
  <c r="L218" i="1"/>
  <c r="J218" i="1"/>
  <c r="O218" i="1" s="1"/>
  <c r="I218" i="1"/>
  <c r="P218" i="1" s="1"/>
  <c r="S218" i="1" s="1"/>
  <c r="E218" i="1"/>
  <c r="C218" i="1"/>
  <c r="N217" i="1"/>
  <c r="L217" i="1"/>
  <c r="J217" i="1"/>
  <c r="O217" i="1" s="1"/>
  <c r="I217" i="1"/>
  <c r="P217" i="1" s="1"/>
  <c r="S217" i="1" s="1"/>
  <c r="E217" i="1"/>
  <c r="C217" i="1"/>
  <c r="N216" i="1"/>
  <c r="L216" i="1"/>
  <c r="J216" i="1"/>
  <c r="O216" i="1" s="1"/>
  <c r="I216" i="1"/>
  <c r="P216" i="1" s="1"/>
  <c r="S216" i="1" s="1"/>
  <c r="E216" i="1"/>
  <c r="C216" i="1"/>
  <c r="N215" i="1"/>
  <c r="L215" i="1"/>
  <c r="J215" i="1"/>
  <c r="O215" i="1" s="1"/>
  <c r="I215" i="1"/>
  <c r="P215" i="1" s="1"/>
  <c r="S215" i="1" s="1"/>
  <c r="E215" i="1"/>
  <c r="C215" i="1"/>
  <c r="N214" i="1"/>
  <c r="L214" i="1"/>
  <c r="J214" i="1"/>
  <c r="O214" i="1" s="1"/>
  <c r="I214" i="1"/>
  <c r="P214" i="1" s="1"/>
  <c r="S214" i="1" s="1"/>
  <c r="E214" i="1"/>
  <c r="C214" i="1"/>
  <c r="N213" i="1"/>
  <c r="L213" i="1"/>
  <c r="J213" i="1"/>
  <c r="O213" i="1" s="1"/>
  <c r="I213" i="1"/>
  <c r="P213" i="1" s="1"/>
  <c r="S213" i="1" s="1"/>
  <c r="E213" i="1"/>
  <c r="C213" i="1"/>
  <c r="N212" i="1"/>
  <c r="L212" i="1"/>
  <c r="J212" i="1"/>
  <c r="O212" i="1" s="1"/>
  <c r="I212" i="1"/>
  <c r="P212" i="1" s="1"/>
  <c r="S212" i="1" s="1"/>
  <c r="E212" i="1"/>
  <c r="C212" i="1"/>
  <c r="N211" i="1"/>
  <c r="L211" i="1"/>
  <c r="J211" i="1"/>
  <c r="O211" i="1" s="1"/>
  <c r="I211" i="1"/>
  <c r="P211" i="1" s="1"/>
  <c r="S211" i="1" s="1"/>
  <c r="E211" i="1"/>
  <c r="C211" i="1"/>
  <c r="N210" i="1"/>
  <c r="L210" i="1"/>
  <c r="J210" i="1"/>
  <c r="O210" i="1" s="1"/>
  <c r="I210" i="1"/>
  <c r="P210" i="1" s="1"/>
  <c r="S210" i="1" s="1"/>
  <c r="E210" i="1"/>
  <c r="C210" i="1"/>
  <c r="N209" i="1"/>
  <c r="L209" i="1"/>
  <c r="J209" i="1"/>
  <c r="O209" i="1" s="1"/>
  <c r="I209" i="1"/>
  <c r="P209" i="1" s="1"/>
  <c r="S209" i="1" s="1"/>
  <c r="E209" i="1"/>
  <c r="C209" i="1"/>
  <c r="N208" i="1"/>
  <c r="L208" i="1"/>
  <c r="J208" i="1"/>
  <c r="O208" i="1" s="1"/>
  <c r="I208" i="1"/>
  <c r="P208" i="1" s="1"/>
  <c r="S208" i="1" s="1"/>
  <c r="E208" i="1"/>
  <c r="C208" i="1"/>
  <c r="N207" i="1"/>
  <c r="L207" i="1"/>
  <c r="J207" i="1"/>
  <c r="O207" i="1" s="1"/>
  <c r="I207" i="1"/>
  <c r="P207" i="1" s="1"/>
  <c r="S207" i="1" s="1"/>
  <c r="E207" i="1"/>
  <c r="C207" i="1"/>
  <c r="N206" i="1"/>
  <c r="L206" i="1"/>
  <c r="J206" i="1"/>
  <c r="O206" i="1" s="1"/>
  <c r="I206" i="1"/>
  <c r="P206" i="1" s="1"/>
  <c r="S206" i="1" s="1"/>
  <c r="E206" i="1"/>
  <c r="C206" i="1"/>
  <c r="N205" i="1"/>
  <c r="L205" i="1"/>
  <c r="J205" i="1"/>
  <c r="O205" i="1" s="1"/>
  <c r="I205" i="1"/>
  <c r="P205" i="1" s="1"/>
  <c r="S205" i="1" s="1"/>
  <c r="E205" i="1"/>
  <c r="C205" i="1"/>
  <c r="N204" i="1"/>
  <c r="L204" i="1"/>
  <c r="J204" i="1"/>
  <c r="O204" i="1" s="1"/>
  <c r="I204" i="1"/>
  <c r="P204" i="1" s="1"/>
  <c r="S204" i="1" s="1"/>
  <c r="E204" i="1"/>
  <c r="C204" i="1"/>
  <c r="N203" i="1"/>
  <c r="L203" i="1"/>
  <c r="J203" i="1"/>
  <c r="O203" i="1" s="1"/>
  <c r="I203" i="1"/>
  <c r="P203" i="1" s="1"/>
  <c r="S203" i="1" s="1"/>
  <c r="E203" i="1"/>
  <c r="C203" i="1"/>
  <c r="N202" i="1"/>
  <c r="L202" i="1"/>
  <c r="J202" i="1"/>
  <c r="O202" i="1" s="1"/>
  <c r="I202" i="1"/>
  <c r="P202" i="1" s="1"/>
  <c r="S202" i="1" s="1"/>
  <c r="E202" i="1"/>
  <c r="C202" i="1"/>
  <c r="N201" i="1"/>
  <c r="L201" i="1"/>
  <c r="J201" i="1"/>
  <c r="O201" i="1" s="1"/>
  <c r="I201" i="1"/>
  <c r="P201" i="1" s="1"/>
  <c r="S201" i="1" s="1"/>
  <c r="E201" i="1"/>
  <c r="C201" i="1"/>
  <c r="N200" i="1"/>
  <c r="L200" i="1"/>
  <c r="J200" i="1"/>
  <c r="O200" i="1" s="1"/>
  <c r="I200" i="1"/>
  <c r="P200" i="1" s="1"/>
  <c r="S200" i="1" s="1"/>
  <c r="E200" i="1"/>
  <c r="C200" i="1"/>
  <c r="N199" i="1"/>
  <c r="L199" i="1"/>
  <c r="J199" i="1"/>
  <c r="O199" i="1" s="1"/>
  <c r="I199" i="1"/>
  <c r="P199" i="1" s="1"/>
  <c r="S199" i="1" s="1"/>
  <c r="E199" i="1"/>
  <c r="C199" i="1"/>
  <c r="N198" i="1"/>
  <c r="L198" i="1"/>
  <c r="J198" i="1"/>
  <c r="O198" i="1" s="1"/>
  <c r="I198" i="1"/>
  <c r="P198" i="1" s="1"/>
  <c r="S198" i="1" s="1"/>
  <c r="E198" i="1"/>
  <c r="C198" i="1"/>
  <c r="N197" i="1"/>
  <c r="L197" i="1"/>
  <c r="J197" i="1"/>
  <c r="O197" i="1" s="1"/>
  <c r="I197" i="1"/>
  <c r="P197" i="1" s="1"/>
  <c r="S197" i="1" s="1"/>
  <c r="E197" i="1"/>
  <c r="C197" i="1"/>
  <c r="N196" i="1"/>
  <c r="L196" i="1"/>
  <c r="J196" i="1"/>
  <c r="O196" i="1" s="1"/>
  <c r="I196" i="1"/>
  <c r="P196" i="1" s="1"/>
  <c r="S196" i="1" s="1"/>
  <c r="E196" i="1"/>
  <c r="C196" i="1"/>
  <c r="N195" i="1"/>
  <c r="L195" i="1"/>
  <c r="J195" i="1"/>
  <c r="O195" i="1" s="1"/>
  <c r="I195" i="1"/>
  <c r="P195" i="1" s="1"/>
  <c r="S195" i="1" s="1"/>
  <c r="E195" i="1"/>
  <c r="C195" i="1"/>
  <c r="N194" i="1"/>
  <c r="L194" i="1"/>
  <c r="J194" i="1"/>
  <c r="O194" i="1" s="1"/>
  <c r="I194" i="1"/>
  <c r="P194" i="1" s="1"/>
  <c r="S194" i="1" s="1"/>
  <c r="E194" i="1"/>
  <c r="C194" i="1"/>
  <c r="N193" i="1"/>
  <c r="L193" i="1"/>
  <c r="J193" i="1"/>
  <c r="O193" i="1" s="1"/>
  <c r="I193" i="1"/>
  <c r="P193" i="1" s="1"/>
  <c r="S193" i="1" s="1"/>
  <c r="E193" i="1"/>
  <c r="C193" i="1"/>
  <c r="N192" i="1"/>
  <c r="L192" i="1"/>
  <c r="J192" i="1"/>
  <c r="O192" i="1" s="1"/>
  <c r="I192" i="1"/>
  <c r="P192" i="1" s="1"/>
  <c r="S192" i="1" s="1"/>
  <c r="E192" i="1"/>
  <c r="C192" i="1"/>
  <c r="N191" i="1"/>
  <c r="L191" i="1"/>
  <c r="J191" i="1"/>
  <c r="O191" i="1" s="1"/>
  <c r="I191" i="1"/>
  <c r="P191" i="1" s="1"/>
  <c r="S191" i="1" s="1"/>
  <c r="E191" i="1"/>
  <c r="C191" i="1"/>
  <c r="N190" i="1"/>
  <c r="L190" i="1"/>
  <c r="J190" i="1"/>
  <c r="O190" i="1" s="1"/>
  <c r="I190" i="1"/>
  <c r="P190" i="1" s="1"/>
  <c r="S190" i="1" s="1"/>
  <c r="E190" i="1"/>
  <c r="C190" i="1"/>
  <c r="N189" i="1"/>
  <c r="L189" i="1"/>
  <c r="J189" i="1"/>
  <c r="O189" i="1" s="1"/>
  <c r="I189" i="1"/>
  <c r="P189" i="1" s="1"/>
  <c r="S189" i="1" s="1"/>
  <c r="E189" i="1"/>
  <c r="C189" i="1"/>
  <c r="N188" i="1"/>
  <c r="L188" i="1"/>
  <c r="J188" i="1"/>
  <c r="O188" i="1" s="1"/>
  <c r="I188" i="1"/>
  <c r="P188" i="1" s="1"/>
  <c r="S188" i="1" s="1"/>
  <c r="E188" i="1"/>
  <c r="C188" i="1"/>
  <c r="N187" i="1"/>
  <c r="L187" i="1"/>
  <c r="J187" i="1"/>
  <c r="I187" i="1"/>
  <c r="P187" i="1" s="1"/>
  <c r="S187" i="1" s="1"/>
  <c r="E187" i="1"/>
  <c r="C187" i="1"/>
  <c r="N186" i="1"/>
  <c r="L186" i="1"/>
  <c r="J186" i="1"/>
  <c r="I186" i="1"/>
  <c r="P186" i="1" s="1"/>
  <c r="S186" i="1" s="1"/>
  <c r="E186" i="1"/>
  <c r="C186" i="1"/>
  <c r="N185" i="1"/>
  <c r="L185" i="1"/>
  <c r="J185" i="1"/>
  <c r="I185" i="1"/>
  <c r="P185" i="1" s="1"/>
  <c r="S185" i="1" s="1"/>
  <c r="E185" i="1"/>
  <c r="C185" i="1"/>
  <c r="N184" i="1"/>
  <c r="L184" i="1"/>
  <c r="J184" i="1"/>
  <c r="I184" i="1"/>
  <c r="P184" i="1" s="1"/>
  <c r="S184" i="1" s="1"/>
  <c r="E184" i="1"/>
  <c r="C184" i="1"/>
  <c r="N183" i="1"/>
  <c r="L183" i="1"/>
  <c r="J183" i="1"/>
  <c r="I183" i="1"/>
  <c r="P183" i="1" s="1"/>
  <c r="S183" i="1" s="1"/>
  <c r="E183" i="1"/>
  <c r="C183" i="1"/>
  <c r="N182" i="1"/>
  <c r="L182" i="1"/>
  <c r="J182" i="1"/>
  <c r="I182" i="1"/>
  <c r="P182" i="1" s="1"/>
  <c r="S182" i="1" s="1"/>
  <c r="E182" i="1"/>
  <c r="C182" i="1"/>
  <c r="N181" i="1"/>
  <c r="L181" i="1"/>
  <c r="J181" i="1"/>
  <c r="O181" i="1" s="1"/>
  <c r="I181" i="1"/>
  <c r="P181" i="1" s="1"/>
  <c r="S181" i="1" s="1"/>
  <c r="E181" i="1"/>
  <c r="C181" i="1"/>
  <c r="N180" i="1"/>
  <c r="L180" i="1"/>
  <c r="J180" i="1"/>
  <c r="O180" i="1" s="1"/>
  <c r="I180" i="1"/>
  <c r="P180" i="1" s="1"/>
  <c r="S180" i="1" s="1"/>
  <c r="E180" i="1"/>
  <c r="C180" i="1"/>
  <c r="N179" i="1"/>
  <c r="L179" i="1"/>
  <c r="J179" i="1"/>
  <c r="O179" i="1" s="1"/>
  <c r="I179" i="1"/>
  <c r="P179" i="1" s="1"/>
  <c r="S179" i="1" s="1"/>
  <c r="E179" i="1"/>
  <c r="C179" i="1"/>
  <c r="N178" i="1"/>
  <c r="L178" i="1"/>
  <c r="J178" i="1"/>
  <c r="O178" i="1" s="1"/>
  <c r="I178" i="1"/>
  <c r="P178" i="1" s="1"/>
  <c r="S178" i="1" s="1"/>
  <c r="E178" i="1"/>
  <c r="C178" i="1"/>
  <c r="N177" i="1"/>
  <c r="L177" i="1"/>
  <c r="J177" i="1"/>
  <c r="O177" i="1" s="1"/>
  <c r="I177" i="1"/>
  <c r="P177" i="1" s="1"/>
  <c r="S177" i="1" s="1"/>
  <c r="E177" i="1"/>
  <c r="C177" i="1"/>
  <c r="N176" i="1"/>
  <c r="L176" i="1"/>
  <c r="J176" i="1"/>
  <c r="O176" i="1" s="1"/>
  <c r="I176" i="1"/>
  <c r="P176" i="1" s="1"/>
  <c r="S176" i="1" s="1"/>
  <c r="E176" i="1"/>
  <c r="C176" i="1"/>
  <c r="N175" i="1"/>
  <c r="L175" i="1"/>
  <c r="J175" i="1"/>
  <c r="O175" i="1" s="1"/>
  <c r="I175" i="1"/>
  <c r="P175" i="1" s="1"/>
  <c r="S175" i="1" s="1"/>
  <c r="E175" i="1"/>
  <c r="C175" i="1"/>
  <c r="N174" i="1"/>
  <c r="L174" i="1"/>
  <c r="J174" i="1"/>
  <c r="O174" i="1" s="1"/>
  <c r="I174" i="1"/>
  <c r="P174" i="1" s="1"/>
  <c r="S174" i="1" s="1"/>
  <c r="E174" i="1"/>
  <c r="C174" i="1"/>
  <c r="N173" i="1"/>
  <c r="L173" i="1"/>
  <c r="J173" i="1"/>
  <c r="O173" i="1" s="1"/>
  <c r="I173" i="1"/>
  <c r="P173" i="1" s="1"/>
  <c r="S173" i="1" s="1"/>
  <c r="E173" i="1"/>
  <c r="C173" i="1"/>
  <c r="N172" i="1"/>
  <c r="L172" i="1"/>
  <c r="J172" i="1"/>
  <c r="O172" i="1" s="1"/>
  <c r="I172" i="1"/>
  <c r="P172" i="1" s="1"/>
  <c r="S172" i="1" s="1"/>
  <c r="E172" i="1"/>
  <c r="C172" i="1"/>
  <c r="N171" i="1"/>
  <c r="L171" i="1"/>
  <c r="J171" i="1"/>
  <c r="I171" i="1"/>
  <c r="P171" i="1" s="1"/>
  <c r="S171" i="1" s="1"/>
  <c r="E171" i="1"/>
  <c r="C171" i="1"/>
  <c r="N170" i="1"/>
  <c r="L170" i="1"/>
  <c r="J170" i="1"/>
  <c r="O170" i="1" s="1"/>
  <c r="I170" i="1"/>
  <c r="P170" i="1" s="1"/>
  <c r="S170" i="1" s="1"/>
  <c r="E170" i="1"/>
  <c r="C170" i="1"/>
  <c r="N169" i="1"/>
  <c r="L169" i="1"/>
  <c r="J169" i="1"/>
  <c r="O169" i="1" s="1"/>
  <c r="I169" i="1"/>
  <c r="P169" i="1" s="1"/>
  <c r="S169" i="1" s="1"/>
  <c r="E169" i="1"/>
  <c r="C169" i="1"/>
  <c r="N168" i="1"/>
  <c r="L168" i="1"/>
  <c r="J168" i="1"/>
  <c r="O168" i="1" s="1"/>
  <c r="I168" i="1"/>
  <c r="P168" i="1" s="1"/>
  <c r="S168" i="1" s="1"/>
  <c r="E168" i="1"/>
  <c r="C168" i="1"/>
  <c r="N167" i="1"/>
  <c r="L167" i="1"/>
  <c r="J167" i="1"/>
  <c r="O167" i="1" s="1"/>
  <c r="I167" i="1"/>
  <c r="P167" i="1" s="1"/>
  <c r="S167" i="1" s="1"/>
  <c r="E167" i="1"/>
  <c r="C167" i="1"/>
  <c r="N166" i="1"/>
  <c r="L166" i="1"/>
  <c r="J166" i="1"/>
  <c r="O166" i="1" s="1"/>
  <c r="I166" i="1"/>
  <c r="P166" i="1" s="1"/>
  <c r="S166" i="1" s="1"/>
  <c r="E166" i="1"/>
  <c r="C166" i="1"/>
  <c r="N165" i="1"/>
  <c r="L165" i="1"/>
  <c r="J165" i="1"/>
  <c r="I165" i="1"/>
  <c r="P165" i="1" s="1"/>
  <c r="S165" i="1" s="1"/>
  <c r="E165" i="1"/>
  <c r="C165" i="1"/>
  <c r="N164" i="1"/>
  <c r="L164" i="1"/>
  <c r="J164" i="1"/>
  <c r="I164" i="1"/>
  <c r="P164" i="1" s="1"/>
  <c r="S164" i="1" s="1"/>
  <c r="E164" i="1"/>
  <c r="C164" i="1"/>
  <c r="N163" i="1"/>
  <c r="L163" i="1"/>
  <c r="J163" i="1"/>
  <c r="I163" i="1"/>
  <c r="P163" i="1" s="1"/>
  <c r="S163" i="1" s="1"/>
  <c r="E163" i="1"/>
  <c r="C163" i="1"/>
  <c r="N162" i="1"/>
  <c r="L162" i="1"/>
  <c r="J162" i="1"/>
  <c r="I162" i="1"/>
  <c r="P162" i="1" s="1"/>
  <c r="S162" i="1" s="1"/>
  <c r="E162" i="1"/>
  <c r="C162" i="1"/>
  <c r="N161" i="1"/>
  <c r="L161" i="1"/>
  <c r="J161" i="1"/>
  <c r="I161" i="1"/>
  <c r="P161" i="1" s="1"/>
  <c r="S161" i="1" s="1"/>
  <c r="E161" i="1"/>
  <c r="C161" i="1"/>
  <c r="N160" i="1"/>
  <c r="L160" i="1"/>
  <c r="J160" i="1"/>
  <c r="I160" i="1"/>
  <c r="P160" i="1" s="1"/>
  <c r="S160" i="1" s="1"/>
  <c r="E160" i="1"/>
  <c r="C160" i="1"/>
  <c r="N159" i="1"/>
  <c r="L159" i="1"/>
  <c r="J159" i="1"/>
  <c r="I159" i="1"/>
  <c r="P159" i="1" s="1"/>
  <c r="S159" i="1" s="1"/>
  <c r="E159" i="1"/>
  <c r="C159" i="1"/>
  <c r="N158" i="1"/>
  <c r="L158" i="1"/>
  <c r="J158" i="1"/>
  <c r="I158" i="1"/>
  <c r="P158" i="1" s="1"/>
  <c r="S158" i="1" s="1"/>
  <c r="E158" i="1"/>
  <c r="C158" i="1"/>
  <c r="N157" i="1"/>
  <c r="L157" i="1"/>
  <c r="J157" i="1"/>
  <c r="O157" i="1" s="1"/>
  <c r="I157" i="1"/>
  <c r="P157" i="1" s="1"/>
  <c r="S157" i="1" s="1"/>
  <c r="E157" i="1"/>
  <c r="C157" i="1"/>
  <c r="N156" i="1"/>
  <c r="L156" i="1"/>
  <c r="J156" i="1"/>
  <c r="O156" i="1" s="1"/>
  <c r="I156" i="1"/>
  <c r="P156" i="1" s="1"/>
  <c r="S156" i="1" s="1"/>
  <c r="E156" i="1"/>
  <c r="C156" i="1"/>
  <c r="N155" i="1"/>
  <c r="L155" i="1"/>
  <c r="J155" i="1"/>
  <c r="I155" i="1"/>
  <c r="P155" i="1" s="1"/>
  <c r="S155" i="1" s="1"/>
  <c r="E155" i="1"/>
  <c r="C155" i="1"/>
  <c r="N154" i="1"/>
  <c r="L154" i="1"/>
  <c r="J154" i="1"/>
  <c r="I154" i="1"/>
  <c r="P154" i="1" s="1"/>
  <c r="S154" i="1" s="1"/>
  <c r="E154" i="1"/>
  <c r="C154" i="1"/>
  <c r="N153" i="1"/>
  <c r="L153" i="1"/>
  <c r="J153" i="1"/>
  <c r="I153" i="1"/>
  <c r="P153" i="1" s="1"/>
  <c r="S153" i="1" s="1"/>
  <c r="E153" i="1"/>
  <c r="C153" i="1"/>
  <c r="N152" i="1"/>
  <c r="L152" i="1"/>
  <c r="J152" i="1"/>
  <c r="I152" i="1"/>
  <c r="P152" i="1" s="1"/>
  <c r="S152" i="1" s="1"/>
  <c r="E152" i="1"/>
  <c r="C152" i="1"/>
  <c r="N151" i="1"/>
  <c r="L151" i="1"/>
  <c r="J151" i="1"/>
  <c r="I151" i="1"/>
  <c r="P151" i="1" s="1"/>
  <c r="S151" i="1" s="1"/>
  <c r="E151" i="1"/>
  <c r="C151" i="1"/>
  <c r="N150" i="1"/>
  <c r="L150" i="1"/>
  <c r="J150" i="1"/>
  <c r="I150" i="1"/>
  <c r="P150" i="1" s="1"/>
  <c r="S150" i="1" s="1"/>
  <c r="E150" i="1"/>
  <c r="C150" i="1"/>
  <c r="N149" i="1"/>
  <c r="L149" i="1"/>
  <c r="J149" i="1"/>
  <c r="I149" i="1"/>
  <c r="P149" i="1" s="1"/>
  <c r="S149" i="1" s="1"/>
  <c r="E149" i="1"/>
  <c r="C149" i="1"/>
  <c r="N148" i="1"/>
  <c r="L148" i="1"/>
  <c r="J148" i="1"/>
  <c r="I148" i="1"/>
  <c r="P148" i="1" s="1"/>
  <c r="S148" i="1" s="1"/>
  <c r="E148" i="1"/>
  <c r="C148" i="1"/>
  <c r="N147" i="1"/>
  <c r="L147" i="1"/>
  <c r="J147" i="1"/>
  <c r="I147" i="1"/>
  <c r="P147" i="1" s="1"/>
  <c r="S147" i="1" s="1"/>
  <c r="E147" i="1"/>
  <c r="C147" i="1"/>
  <c r="N146" i="1"/>
  <c r="L146" i="1"/>
  <c r="J146" i="1"/>
  <c r="I146" i="1"/>
  <c r="P146" i="1" s="1"/>
  <c r="S146" i="1" s="1"/>
  <c r="E146" i="1"/>
  <c r="C146" i="1"/>
  <c r="N145" i="1"/>
  <c r="L145" i="1"/>
  <c r="J145" i="1"/>
  <c r="I145" i="1"/>
  <c r="P145" i="1" s="1"/>
  <c r="S145" i="1" s="1"/>
  <c r="E145" i="1"/>
  <c r="C145" i="1"/>
  <c r="N144" i="1"/>
  <c r="L144" i="1"/>
  <c r="J144" i="1"/>
  <c r="I144" i="1"/>
  <c r="P144" i="1" s="1"/>
  <c r="S144" i="1" s="1"/>
  <c r="E144" i="1"/>
  <c r="C144" i="1"/>
  <c r="N143" i="1"/>
  <c r="L143" i="1"/>
  <c r="J143" i="1"/>
  <c r="I143" i="1"/>
  <c r="P143" i="1" s="1"/>
  <c r="S143" i="1" s="1"/>
  <c r="E143" i="1"/>
  <c r="C143" i="1"/>
  <c r="N142" i="1"/>
  <c r="L142" i="1"/>
  <c r="J142" i="1"/>
  <c r="I142" i="1"/>
  <c r="P142" i="1" s="1"/>
  <c r="S142" i="1" s="1"/>
  <c r="E142" i="1"/>
  <c r="C142" i="1"/>
  <c r="N141" i="1"/>
  <c r="L141" i="1"/>
  <c r="J141" i="1"/>
  <c r="O141" i="1" s="1"/>
  <c r="I141" i="1"/>
  <c r="P141" i="1" s="1"/>
  <c r="S141" i="1" s="1"/>
  <c r="E141" i="1"/>
  <c r="C141" i="1"/>
  <c r="N140" i="1"/>
  <c r="L140" i="1"/>
  <c r="J140" i="1"/>
  <c r="O140" i="1" s="1"/>
  <c r="I140" i="1"/>
  <c r="P140" i="1" s="1"/>
  <c r="S140" i="1" s="1"/>
  <c r="E140" i="1"/>
  <c r="C140" i="1"/>
  <c r="N139" i="1"/>
  <c r="L139" i="1"/>
  <c r="J139" i="1"/>
  <c r="O139" i="1" s="1"/>
  <c r="I139" i="1"/>
  <c r="P139" i="1" s="1"/>
  <c r="S139" i="1" s="1"/>
  <c r="E139" i="1"/>
  <c r="C139" i="1"/>
  <c r="N138" i="1"/>
  <c r="L138" i="1"/>
  <c r="J138" i="1"/>
  <c r="O138" i="1" s="1"/>
  <c r="I138" i="1"/>
  <c r="P138" i="1" s="1"/>
  <c r="S138" i="1" s="1"/>
  <c r="E138" i="1"/>
  <c r="C138" i="1"/>
  <c r="N137" i="1"/>
  <c r="L137" i="1"/>
  <c r="J137" i="1"/>
  <c r="O137" i="1" s="1"/>
  <c r="I137" i="1"/>
  <c r="P137" i="1" s="1"/>
  <c r="S137" i="1" s="1"/>
  <c r="E137" i="1"/>
  <c r="C137" i="1"/>
  <c r="N136" i="1"/>
  <c r="L136" i="1"/>
  <c r="J136" i="1"/>
  <c r="O136" i="1" s="1"/>
  <c r="I136" i="1"/>
  <c r="P136" i="1" s="1"/>
  <c r="S136" i="1" s="1"/>
  <c r="E136" i="1"/>
  <c r="C136" i="1"/>
  <c r="N135" i="1"/>
  <c r="L135" i="1"/>
  <c r="J135" i="1"/>
  <c r="O135" i="1" s="1"/>
  <c r="I135" i="1"/>
  <c r="P135" i="1" s="1"/>
  <c r="S135" i="1" s="1"/>
  <c r="E135" i="1"/>
  <c r="C135" i="1"/>
  <c r="N134" i="1"/>
  <c r="L134" i="1"/>
  <c r="J134" i="1"/>
  <c r="O134" i="1" s="1"/>
  <c r="I134" i="1"/>
  <c r="P134" i="1" s="1"/>
  <c r="S134" i="1" s="1"/>
  <c r="E134" i="1"/>
  <c r="C134" i="1"/>
  <c r="N133" i="1"/>
  <c r="L133" i="1"/>
  <c r="J133" i="1"/>
  <c r="O133" i="1" s="1"/>
  <c r="I133" i="1"/>
  <c r="P133" i="1" s="1"/>
  <c r="S133" i="1" s="1"/>
  <c r="E133" i="1"/>
  <c r="C133" i="1"/>
  <c r="N132" i="1"/>
  <c r="L132" i="1"/>
  <c r="J132" i="1"/>
  <c r="O132" i="1" s="1"/>
  <c r="I132" i="1"/>
  <c r="P132" i="1" s="1"/>
  <c r="S132" i="1" s="1"/>
  <c r="E132" i="1"/>
  <c r="C132" i="1"/>
  <c r="N131" i="1"/>
  <c r="L131" i="1"/>
  <c r="J131" i="1"/>
  <c r="O131" i="1" s="1"/>
  <c r="I131" i="1"/>
  <c r="P131" i="1" s="1"/>
  <c r="S131" i="1" s="1"/>
  <c r="E131" i="1"/>
  <c r="C131" i="1"/>
  <c r="N130" i="1"/>
  <c r="L130" i="1"/>
  <c r="J130" i="1"/>
  <c r="O130" i="1" s="1"/>
  <c r="I130" i="1"/>
  <c r="P130" i="1" s="1"/>
  <c r="S130" i="1" s="1"/>
  <c r="E130" i="1"/>
  <c r="C130" i="1"/>
  <c r="N129" i="1"/>
  <c r="L129" i="1"/>
  <c r="J129" i="1"/>
  <c r="O129" i="1" s="1"/>
  <c r="I129" i="1"/>
  <c r="P129" i="1" s="1"/>
  <c r="S129" i="1" s="1"/>
  <c r="E129" i="1"/>
  <c r="C129" i="1"/>
  <c r="N128" i="1"/>
  <c r="L128" i="1"/>
  <c r="J128" i="1"/>
  <c r="O128" i="1" s="1"/>
  <c r="I128" i="1"/>
  <c r="P128" i="1" s="1"/>
  <c r="S128" i="1" s="1"/>
  <c r="E128" i="1"/>
  <c r="C128" i="1"/>
  <c r="N127" i="1"/>
  <c r="L127" i="1"/>
  <c r="J127" i="1"/>
  <c r="O127" i="1" s="1"/>
  <c r="I127" i="1"/>
  <c r="P127" i="1" s="1"/>
  <c r="S127" i="1" s="1"/>
  <c r="E127" i="1"/>
  <c r="C127" i="1"/>
  <c r="N126" i="1"/>
  <c r="L126" i="1"/>
  <c r="J126" i="1"/>
  <c r="O126" i="1" s="1"/>
  <c r="I126" i="1"/>
  <c r="P126" i="1" s="1"/>
  <c r="S126" i="1" s="1"/>
  <c r="E126" i="1"/>
  <c r="C126" i="1"/>
  <c r="N125" i="1"/>
  <c r="L125" i="1"/>
  <c r="J125" i="1"/>
  <c r="O125" i="1" s="1"/>
  <c r="I125" i="1"/>
  <c r="P125" i="1" s="1"/>
  <c r="S125" i="1" s="1"/>
  <c r="E125" i="1"/>
  <c r="C125" i="1"/>
  <c r="N124" i="1"/>
  <c r="L124" i="1"/>
  <c r="J124" i="1"/>
  <c r="O124" i="1" s="1"/>
  <c r="I124" i="1"/>
  <c r="P124" i="1" s="1"/>
  <c r="S124" i="1" s="1"/>
  <c r="E124" i="1"/>
  <c r="C124" i="1"/>
  <c r="N123" i="1"/>
  <c r="L123" i="1"/>
  <c r="J123" i="1"/>
  <c r="O123" i="1" s="1"/>
  <c r="I123" i="1"/>
  <c r="P123" i="1" s="1"/>
  <c r="S123" i="1" s="1"/>
  <c r="E123" i="1"/>
  <c r="C123" i="1"/>
  <c r="N122" i="1"/>
  <c r="L122" i="1"/>
  <c r="J122" i="1"/>
  <c r="O122" i="1" s="1"/>
  <c r="I122" i="1"/>
  <c r="P122" i="1" s="1"/>
  <c r="S122" i="1" s="1"/>
  <c r="E122" i="1"/>
  <c r="C122" i="1"/>
  <c r="N121" i="1"/>
  <c r="L121" i="1"/>
  <c r="J121" i="1"/>
  <c r="O121" i="1" s="1"/>
  <c r="I121" i="1"/>
  <c r="P121" i="1" s="1"/>
  <c r="S121" i="1" s="1"/>
  <c r="E121" i="1"/>
  <c r="C121" i="1"/>
  <c r="N120" i="1"/>
  <c r="L120" i="1"/>
  <c r="J120" i="1"/>
  <c r="O120" i="1" s="1"/>
  <c r="I120" i="1"/>
  <c r="P120" i="1" s="1"/>
  <c r="S120" i="1" s="1"/>
  <c r="E120" i="1"/>
  <c r="C120" i="1"/>
  <c r="N119" i="1"/>
  <c r="L119" i="1"/>
  <c r="J119" i="1"/>
  <c r="O119" i="1" s="1"/>
  <c r="I119" i="1"/>
  <c r="P119" i="1" s="1"/>
  <c r="S119" i="1" s="1"/>
  <c r="E119" i="1"/>
  <c r="C119" i="1"/>
  <c r="N118" i="1"/>
  <c r="L118" i="1"/>
  <c r="J118" i="1"/>
  <c r="O118" i="1" s="1"/>
  <c r="I118" i="1"/>
  <c r="P118" i="1" s="1"/>
  <c r="S118" i="1" s="1"/>
  <c r="E118" i="1"/>
  <c r="C118" i="1"/>
  <c r="N117" i="1"/>
  <c r="L117" i="1"/>
  <c r="J117" i="1"/>
  <c r="O117" i="1" s="1"/>
  <c r="I117" i="1"/>
  <c r="P117" i="1" s="1"/>
  <c r="S117" i="1" s="1"/>
  <c r="E117" i="1"/>
  <c r="C117" i="1"/>
  <c r="N116" i="1"/>
  <c r="L116" i="1"/>
  <c r="J116" i="1"/>
  <c r="O116" i="1" s="1"/>
  <c r="I116" i="1"/>
  <c r="P116" i="1" s="1"/>
  <c r="S116" i="1" s="1"/>
  <c r="E116" i="1"/>
  <c r="C116" i="1"/>
  <c r="N115" i="1"/>
  <c r="L115" i="1"/>
  <c r="J115" i="1"/>
  <c r="I115" i="1"/>
  <c r="P115" i="1" s="1"/>
  <c r="S115" i="1" s="1"/>
  <c r="E115" i="1"/>
  <c r="C115" i="1"/>
  <c r="N114" i="1"/>
  <c r="L114" i="1"/>
  <c r="J114" i="1"/>
  <c r="O114" i="1" s="1"/>
  <c r="I114" i="1"/>
  <c r="P114" i="1" s="1"/>
  <c r="S114" i="1" s="1"/>
  <c r="E114" i="1"/>
  <c r="C114" i="1"/>
  <c r="N113" i="1"/>
  <c r="L113" i="1"/>
  <c r="J113" i="1"/>
  <c r="O113" i="1" s="1"/>
  <c r="I113" i="1"/>
  <c r="P113" i="1" s="1"/>
  <c r="S113" i="1" s="1"/>
  <c r="E113" i="1"/>
  <c r="C113" i="1"/>
  <c r="N112" i="1"/>
  <c r="L112" i="1"/>
  <c r="J112" i="1"/>
  <c r="O112" i="1" s="1"/>
  <c r="I112" i="1"/>
  <c r="P112" i="1" s="1"/>
  <c r="S112" i="1" s="1"/>
  <c r="E112" i="1"/>
  <c r="C112" i="1"/>
  <c r="N111" i="1"/>
  <c r="L111" i="1"/>
  <c r="J111" i="1"/>
  <c r="O111" i="1" s="1"/>
  <c r="I111" i="1"/>
  <c r="P111" i="1" s="1"/>
  <c r="S111" i="1" s="1"/>
  <c r="E111" i="1"/>
  <c r="C111" i="1"/>
  <c r="N110" i="1"/>
  <c r="L110" i="1"/>
  <c r="J110" i="1"/>
  <c r="O110" i="1" s="1"/>
  <c r="I110" i="1"/>
  <c r="P110" i="1" s="1"/>
  <c r="S110" i="1" s="1"/>
  <c r="E110" i="1"/>
  <c r="C110" i="1"/>
  <c r="N109" i="1"/>
  <c r="L109" i="1"/>
  <c r="J109" i="1"/>
  <c r="O109" i="1" s="1"/>
  <c r="I109" i="1"/>
  <c r="P109" i="1" s="1"/>
  <c r="S109" i="1" s="1"/>
  <c r="E109" i="1"/>
  <c r="C109" i="1"/>
  <c r="N108" i="1"/>
  <c r="L108" i="1"/>
  <c r="J108" i="1"/>
  <c r="O108" i="1" s="1"/>
  <c r="I108" i="1"/>
  <c r="P108" i="1" s="1"/>
  <c r="S108" i="1" s="1"/>
  <c r="E108" i="1"/>
  <c r="C108" i="1"/>
  <c r="N107" i="1"/>
  <c r="L107" i="1"/>
  <c r="J107" i="1"/>
  <c r="O107" i="1" s="1"/>
  <c r="I107" i="1"/>
  <c r="P107" i="1" s="1"/>
  <c r="S107" i="1" s="1"/>
  <c r="E107" i="1"/>
  <c r="C107" i="1"/>
  <c r="N106" i="1"/>
  <c r="L106" i="1"/>
  <c r="J106" i="1"/>
  <c r="O106" i="1" s="1"/>
  <c r="I106" i="1"/>
  <c r="P106" i="1" s="1"/>
  <c r="S106" i="1" s="1"/>
  <c r="E106" i="1"/>
  <c r="C106" i="1"/>
  <c r="N105" i="1"/>
  <c r="L105" i="1"/>
  <c r="J105" i="1"/>
  <c r="O105" i="1" s="1"/>
  <c r="I105" i="1"/>
  <c r="P105" i="1" s="1"/>
  <c r="S105" i="1" s="1"/>
  <c r="E105" i="1"/>
  <c r="C105" i="1"/>
  <c r="N104" i="1"/>
  <c r="L104" i="1"/>
  <c r="J104" i="1"/>
  <c r="O104" i="1" s="1"/>
  <c r="I104" i="1"/>
  <c r="P104" i="1" s="1"/>
  <c r="S104" i="1" s="1"/>
  <c r="E104" i="1"/>
  <c r="C104" i="1"/>
  <c r="N103" i="1"/>
  <c r="L103" i="1"/>
  <c r="J103" i="1"/>
  <c r="O103" i="1" s="1"/>
  <c r="I103" i="1"/>
  <c r="P103" i="1" s="1"/>
  <c r="S103" i="1" s="1"/>
  <c r="E103" i="1"/>
  <c r="C103" i="1"/>
  <c r="N102" i="1"/>
  <c r="L102" i="1"/>
  <c r="J102" i="1"/>
  <c r="O102" i="1" s="1"/>
  <c r="I102" i="1"/>
  <c r="P102" i="1" s="1"/>
  <c r="S102" i="1" s="1"/>
  <c r="E102" i="1"/>
  <c r="C102" i="1"/>
  <c r="N101" i="1"/>
  <c r="L101" i="1"/>
  <c r="J101" i="1"/>
  <c r="O101" i="1" s="1"/>
  <c r="I101" i="1"/>
  <c r="P101" i="1" s="1"/>
  <c r="S101" i="1" s="1"/>
  <c r="E101" i="1"/>
  <c r="C101" i="1"/>
  <c r="N100" i="1"/>
  <c r="L100" i="1"/>
  <c r="J100" i="1"/>
  <c r="O100" i="1" s="1"/>
  <c r="I100" i="1"/>
  <c r="P100" i="1" s="1"/>
  <c r="S100" i="1" s="1"/>
  <c r="E100" i="1"/>
  <c r="C100" i="1"/>
  <c r="N99" i="1"/>
  <c r="L99" i="1"/>
  <c r="J99" i="1"/>
  <c r="O99" i="1" s="1"/>
  <c r="I99" i="1"/>
  <c r="P99" i="1" s="1"/>
  <c r="S99" i="1" s="1"/>
  <c r="E99" i="1"/>
  <c r="C99" i="1"/>
  <c r="N98" i="1"/>
  <c r="L98" i="1"/>
  <c r="J98" i="1"/>
  <c r="O98" i="1" s="1"/>
  <c r="I98" i="1"/>
  <c r="P98" i="1" s="1"/>
  <c r="S98" i="1" s="1"/>
  <c r="E98" i="1"/>
  <c r="C98" i="1"/>
  <c r="N97" i="1"/>
  <c r="L97" i="1"/>
  <c r="J97" i="1"/>
  <c r="O97" i="1" s="1"/>
  <c r="I97" i="1"/>
  <c r="P97" i="1" s="1"/>
  <c r="S97" i="1" s="1"/>
  <c r="E97" i="1"/>
  <c r="C97" i="1"/>
  <c r="N96" i="1"/>
  <c r="L96" i="1"/>
  <c r="J96" i="1"/>
  <c r="O96" i="1" s="1"/>
  <c r="I96" i="1"/>
  <c r="P96" i="1" s="1"/>
  <c r="S96" i="1" s="1"/>
  <c r="E96" i="1"/>
  <c r="C96" i="1"/>
  <c r="N95" i="1"/>
  <c r="L95" i="1"/>
  <c r="J95" i="1"/>
  <c r="O95" i="1" s="1"/>
  <c r="I95" i="1"/>
  <c r="P95" i="1" s="1"/>
  <c r="S95" i="1" s="1"/>
  <c r="E95" i="1"/>
  <c r="C95" i="1"/>
  <c r="N94" i="1"/>
  <c r="L94" i="1"/>
  <c r="J94" i="1"/>
  <c r="O94" i="1" s="1"/>
  <c r="I94" i="1"/>
  <c r="P94" i="1" s="1"/>
  <c r="S94" i="1" s="1"/>
  <c r="E94" i="1"/>
  <c r="C94" i="1"/>
  <c r="N93" i="1"/>
  <c r="L93" i="1"/>
  <c r="J93" i="1"/>
  <c r="O93" i="1" s="1"/>
  <c r="I93" i="1"/>
  <c r="P93" i="1" s="1"/>
  <c r="S93" i="1" s="1"/>
  <c r="E93" i="1"/>
  <c r="C93" i="1"/>
  <c r="N92" i="1"/>
  <c r="L92" i="1"/>
  <c r="J92" i="1"/>
  <c r="O92" i="1" s="1"/>
  <c r="I92" i="1"/>
  <c r="P92" i="1" s="1"/>
  <c r="S92" i="1" s="1"/>
  <c r="E92" i="1"/>
  <c r="C92" i="1"/>
  <c r="N91" i="1"/>
  <c r="L91" i="1"/>
  <c r="J91" i="1"/>
  <c r="O91" i="1" s="1"/>
  <c r="I91" i="1"/>
  <c r="P91" i="1" s="1"/>
  <c r="S91" i="1" s="1"/>
  <c r="E91" i="1"/>
  <c r="C91" i="1"/>
  <c r="N90" i="1"/>
  <c r="L90" i="1"/>
  <c r="J90" i="1"/>
  <c r="O90" i="1" s="1"/>
  <c r="I90" i="1"/>
  <c r="P90" i="1" s="1"/>
  <c r="S90" i="1" s="1"/>
  <c r="E90" i="1"/>
  <c r="C90" i="1"/>
  <c r="N89" i="1"/>
  <c r="L89" i="1"/>
  <c r="J89" i="1"/>
  <c r="O89" i="1" s="1"/>
  <c r="I89" i="1"/>
  <c r="P89" i="1" s="1"/>
  <c r="S89" i="1" s="1"/>
  <c r="E89" i="1"/>
  <c r="C89" i="1"/>
  <c r="N88" i="1"/>
  <c r="L88" i="1"/>
  <c r="J88" i="1"/>
  <c r="O88" i="1" s="1"/>
  <c r="I88" i="1"/>
  <c r="P88" i="1" s="1"/>
  <c r="S88" i="1" s="1"/>
  <c r="E88" i="1"/>
  <c r="C88" i="1"/>
  <c r="N87" i="1"/>
  <c r="L87" i="1"/>
  <c r="J87" i="1"/>
  <c r="O87" i="1" s="1"/>
  <c r="I87" i="1"/>
  <c r="P87" i="1" s="1"/>
  <c r="S87" i="1" s="1"/>
  <c r="E87" i="1"/>
  <c r="C87" i="1"/>
  <c r="N86" i="1"/>
  <c r="L86" i="1"/>
  <c r="J86" i="1"/>
  <c r="O86" i="1" s="1"/>
  <c r="I86" i="1"/>
  <c r="P86" i="1" s="1"/>
  <c r="S86" i="1" s="1"/>
  <c r="E86" i="1"/>
  <c r="C86" i="1"/>
  <c r="N85" i="1"/>
  <c r="L85" i="1"/>
  <c r="J85" i="1"/>
  <c r="O85" i="1" s="1"/>
  <c r="I85" i="1"/>
  <c r="P85" i="1" s="1"/>
  <c r="S85" i="1" s="1"/>
  <c r="E85" i="1"/>
  <c r="C85" i="1"/>
  <c r="N84" i="1"/>
  <c r="L84" i="1"/>
  <c r="J84" i="1"/>
  <c r="O84" i="1" s="1"/>
  <c r="I84" i="1"/>
  <c r="P84" i="1" s="1"/>
  <c r="S84" i="1" s="1"/>
  <c r="E84" i="1"/>
  <c r="C84" i="1"/>
  <c r="N83" i="1"/>
  <c r="L83" i="1"/>
  <c r="J83" i="1"/>
  <c r="O83" i="1" s="1"/>
  <c r="I83" i="1"/>
  <c r="P83" i="1" s="1"/>
  <c r="S83" i="1" s="1"/>
  <c r="E83" i="1"/>
  <c r="C83" i="1"/>
  <c r="N82" i="1"/>
  <c r="L82" i="1"/>
  <c r="J82" i="1"/>
  <c r="O82" i="1" s="1"/>
  <c r="I82" i="1"/>
  <c r="P82" i="1" s="1"/>
  <c r="S82" i="1" s="1"/>
  <c r="E82" i="1"/>
  <c r="C82" i="1"/>
  <c r="N81" i="1"/>
  <c r="L81" i="1"/>
  <c r="J81" i="1"/>
  <c r="O81" i="1" s="1"/>
  <c r="I81" i="1"/>
  <c r="P81" i="1" s="1"/>
  <c r="S81" i="1" s="1"/>
  <c r="E81" i="1"/>
  <c r="C81" i="1"/>
  <c r="N80" i="1"/>
  <c r="L80" i="1"/>
  <c r="J80" i="1"/>
  <c r="O80" i="1" s="1"/>
  <c r="I80" i="1"/>
  <c r="P80" i="1" s="1"/>
  <c r="S80" i="1" s="1"/>
  <c r="E80" i="1"/>
  <c r="C80" i="1"/>
  <c r="N79" i="1"/>
  <c r="L79" i="1"/>
  <c r="J79" i="1"/>
  <c r="O79" i="1" s="1"/>
  <c r="I79" i="1"/>
  <c r="P79" i="1" s="1"/>
  <c r="S79" i="1" s="1"/>
  <c r="E79" i="1"/>
  <c r="C79" i="1"/>
  <c r="N78" i="1"/>
  <c r="L78" i="1"/>
  <c r="J78" i="1"/>
  <c r="O78" i="1" s="1"/>
  <c r="I78" i="1"/>
  <c r="P78" i="1" s="1"/>
  <c r="S78" i="1" s="1"/>
  <c r="E78" i="1"/>
  <c r="C78" i="1"/>
  <c r="N77" i="1"/>
  <c r="L77" i="1"/>
  <c r="J77" i="1"/>
  <c r="O77" i="1" s="1"/>
  <c r="I77" i="1"/>
  <c r="P77" i="1" s="1"/>
  <c r="S77" i="1" s="1"/>
  <c r="E77" i="1"/>
  <c r="C77" i="1"/>
  <c r="N76" i="1"/>
  <c r="L76" i="1"/>
  <c r="J76" i="1"/>
  <c r="O76" i="1" s="1"/>
  <c r="I76" i="1"/>
  <c r="P76" i="1" s="1"/>
  <c r="S76" i="1" s="1"/>
  <c r="E76" i="1"/>
  <c r="C76" i="1"/>
  <c r="N75" i="1"/>
  <c r="L75" i="1"/>
  <c r="J75" i="1"/>
  <c r="O75" i="1" s="1"/>
  <c r="I75" i="1"/>
  <c r="P75" i="1" s="1"/>
  <c r="S75" i="1" s="1"/>
  <c r="E75" i="1"/>
  <c r="C75" i="1"/>
  <c r="N74" i="1"/>
  <c r="L74" i="1"/>
  <c r="J74" i="1"/>
  <c r="O74" i="1" s="1"/>
  <c r="I74" i="1"/>
  <c r="P74" i="1" s="1"/>
  <c r="S74" i="1" s="1"/>
  <c r="E74" i="1"/>
  <c r="C74" i="1"/>
  <c r="N73" i="1"/>
  <c r="L73" i="1"/>
  <c r="J73" i="1"/>
  <c r="O73" i="1" s="1"/>
  <c r="I73" i="1"/>
  <c r="P73" i="1" s="1"/>
  <c r="S73" i="1" s="1"/>
  <c r="E73" i="1"/>
  <c r="C73" i="1"/>
  <c r="N72" i="1"/>
  <c r="L72" i="1"/>
  <c r="J72" i="1"/>
  <c r="O72" i="1" s="1"/>
  <c r="I72" i="1"/>
  <c r="P72" i="1" s="1"/>
  <c r="S72" i="1" s="1"/>
  <c r="E72" i="1"/>
  <c r="C72" i="1"/>
  <c r="N71" i="1"/>
  <c r="L71" i="1"/>
  <c r="J71" i="1"/>
  <c r="O71" i="1" s="1"/>
  <c r="I71" i="1"/>
  <c r="P71" i="1" s="1"/>
  <c r="S71" i="1" s="1"/>
  <c r="E71" i="1"/>
  <c r="C71" i="1"/>
  <c r="N70" i="1"/>
  <c r="L70" i="1"/>
  <c r="J70" i="1"/>
  <c r="O70" i="1" s="1"/>
  <c r="I70" i="1"/>
  <c r="P70" i="1" s="1"/>
  <c r="S70" i="1" s="1"/>
  <c r="E70" i="1"/>
  <c r="C70" i="1"/>
  <c r="N69" i="1"/>
  <c r="L69" i="1"/>
  <c r="J69" i="1"/>
  <c r="O69" i="1" s="1"/>
  <c r="I69" i="1"/>
  <c r="P69" i="1" s="1"/>
  <c r="S69" i="1" s="1"/>
  <c r="E69" i="1"/>
  <c r="C69" i="1"/>
  <c r="N68" i="1"/>
  <c r="L68" i="1"/>
  <c r="J68" i="1"/>
  <c r="O68" i="1" s="1"/>
  <c r="I68" i="1"/>
  <c r="P68" i="1" s="1"/>
  <c r="S68" i="1" s="1"/>
  <c r="E68" i="1"/>
  <c r="C68" i="1"/>
  <c r="N67" i="1"/>
  <c r="L67" i="1"/>
  <c r="J67" i="1"/>
  <c r="O67" i="1" s="1"/>
  <c r="I67" i="1"/>
  <c r="P67" i="1" s="1"/>
  <c r="S67" i="1" s="1"/>
  <c r="E67" i="1"/>
  <c r="C67" i="1"/>
  <c r="N66" i="1"/>
  <c r="L66" i="1"/>
  <c r="J66" i="1"/>
  <c r="O66" i="1" s="1"/>
  <c r="I66" i="1"/>
  <c r="P66" i="1" s="1"/>
  <c r="S66" i="1" s="1"/>
  <c r="E66" i="1"/>
  <c r="C66" i="1"/>
  <c r="N65" i="1"/>
  <c r="L65" i="1"/>
  <c r="J65" i="1"/>
  <c r="O65" i="1" s="1"/>
  <c r="I65" i="1"/>
  <c r="P65" i="1" s="1"/>
  <c r="S65" i="1" s="1"/>
  <c r="E65" i="1"/>
  <c r="C65" i="1"/>
  <c r="N64" i="1"/>
  <c r="L64" i="1"/>
  <c r="J64" i="1"/>
  <c r="O64" i="1" s="1"/>
  <c r="I64" i="1"/>
  <c r="P64" i="1" s="1"/>
  <c r="S64" i="1" s="1"/>
  <c r="E64" i="1"/>
  <c r="C64" i="1"/>
  <c r="N63" i="1"/>
  <c r="L63" i="1"/>
  <c r="J63" i="1"/>
  <c r="O63" i="1" s="1"/>
  <c r="I63" i="1"/>
  <c r="P63" i="1" s="1"/>
  <c r="S63" i="1" s="1"/>
  <c r="E63" i="1"/>
  <c r="C63" i="1"/>
  <c r="N62" i="1"/>
  <c r="L62" i="1"/>
  <c r="J62" i="1"/>
  <c r="O62" i="1" s="1"/>
  <c r="I62" i="1"/>
  <c r="P62" i="1" s="1"/>
  <c r="S62" i="1" s="1"/>
  <c r="E62" i="1"/>
  <c r="C62" i="1"/>
  <c r="N61" i="1"/>
  <c r="L61" i="1"/>
  <c r="J61" i="1"/>
  <c r="O61" i="1" s="1"/>
  <c r="I61" i="1"/>
  <c r="P61" i="1" s="1"/>
  <c r="S61" i="1" s="1"/>
  <c r="E61" i="1"/>
  <c r="C61" i="1"/>
  <c r="N60" i="1"/>
  <c r="L60" i="1"/>
  <c r="J60" i="1"/>
  <c r="O60" i="1" s="1"/>
  <c r="I60" i="1"/>
  <c r="P60" i="1" s="1"/>
  <c r="S60" i="1" s="1"/>
  <c r="E60" i="1"/>
  <c r="C60" i="1"/>
  <c r="N59" i="1"/>
  <c r="L59" i="1"/>
  <c r="J59" i="1"/>
  <c r="O59" i="1" s="1"/>
  <c r="I59" i="1"/>
  <c r="P59" i="1" s="1"/>
  <c r="S59" i="1" s="1"/>
  <c r="E59" i="1"/>
  <c r="C59" i="1"/>
  <c r="N58" i="1"/>
  <c r="L58" i="1"/>
  <c r="J58" i="1"/>
  <c r="O58" i="1" s="1"/>
  <c r="I58" i="1"/>
  <c r="P58" i="1" s="1"/>
  <c r="S58" i="1" s="1"/>
  <c r="E58" i="1"/>
  <c r="C58" i="1"/>
  <c r="N57" i="1"/>
  <c r="L57" i="1"/>
  <c r="J57" i="1"/>
  <c r="O57" i="1" s="1"/>
  <c r="I57" i="1"/>
  <c r="P57" i="1" s="1"/>
  <c r="S57" i="1" s="1"/>
  <c r="E57" i="1"/>
  <c r="C57" i="1"/>
  <c r="N56" i="1"/>
  <c r="L56" i="1"/>
  <c r="J56" i="1"/>
  <c r="O56" i="1" s="1"/>
  <c r="I56" i="1"/>
  <c r="P56" i="1" s="1"/>
  <c r="S56" i="1" s="1"/>
  <c r="E56" i="1"/>
  <c r="C56" i="1"/>
  <c r="N55" i="1"/>
  <c r="L55" i="1"/>
  <c r="J55" i="1"/>
  <c r="O55" i="1" s="1"/>
  <c r="I55" i="1"/>
  <c r="P55" i="1" s="1"/>
  <c r="S55" i="1" s="1"/>
  <c r="E55" i="1"/>
  <c r="C55" i="1"/>
  <c r="N54" i="1"/>
  <c r="L54" i="1"/>
  <c r="J54" i="1"/>
  <c r="O54" i="1" s="1"/>
  <c r="I54" i="1"/>
  <c r="P54" i="1" s="1"/>
  <c r="S54" i="1" s="1"/>
  <c r="E54" i="1"/>
  <c r="C54" i="1"/>
  <c r="N53" i="1"/>
  <c r="L53" i="1"/>
  <c r="J53" i="1"/>
  <c r="I53" i="1"/>
  <c r="P53" i="1" s="1"/>
  <c r="S53" i="1" s="1"/>
  <c r="E53" i="1"/>
  <c r="C53" i="1"/>
  <c r="N52" i="1"/>
  <c r="L52" i="1"/>
  <c r="J52" i="1"/>
  <c r="I52" i="1"/>
  <c r="P52" i="1" s="1"/>
  <c r="S52" i="1" s="1"/>
  <c r="E52" i="1"/>
  <c r="C52" i="1"/>
  <c r="N51" i="1"/>
  <c r="L51" i="1"/>
  <c r="J51" i="1"/>
  <c r="I51" i="1"/>
  <c r="P51" i="1" s="1"/>
  <c r="S51" i="1" s="1"/>
  <c r="E51" i="1"/>
  <c r="C51" i="1"/>
  <c r="N50" i="1"/>
  <c r="L50" i="1"/>
  <c r="J50" i="1"/>
  <c r="O50" i="1" s="1"/>
  <c r="I50" i="1"/>
  <c r="P50" i="1" s="1"/>
  <c r="S50" i="1" s="1"/>
  <c r="E50" i="1"/>
  <c r="C50" i="1"/>
  <c r="N49" i="1"/>
  <c r="L49" i="1"/>
  <c r="J49" i="1"/>
  <c r="O49" i="1" s="1"/>
  <c r="I49" i="1"/>
  <c r="P49" i="1" s="1"/>
  <c r="S49" i="1" s="1"/>
  <c r="E49" i="1"/>
  <c r="C49" i="1"/>
  <c r="N48" i="1"/>
  <c r="L48" i="1"/>
  <c r="J48" i="1"/>
  <c r="O48" i="1" s="1"/>
  <c r="I48" i="1"/>
  <c r="P48" i="1" s="1"/>
  <c r="S48" i="1" s="1"/>
  <c r="E48" i="1"/>
  <c r="C48" i="1"/>
  <c r="N47" i="1"/>
  <c r="L47" i="1"/>
  <c r="J47" i="1"/>
  <c r="O47" i="1" s="1"/>
  <c r="I47" i="1"/>
  <c r="P47" i="1" s="1"/>
  <c r="S47" i="1" s="1"/>
  <c r="E47" i="1"/>
  <c r="C47" i="1"/>
  <c r="N46" i="1"/>
  <c r="L46" i="1"/>
  <c r="J46" i="1"/>
  <c r="O46" i="1" s="1"/>
  <c r="I46" i="1"/>
  <c r="P46" i="1" s="1"/>
  <c r="S46" i="1" s="1"/>
  <c r="E46" i="1"/>
  <c r="C46" i="1"/>
  <c r="N45" i="1"/>
  <c r="L45" i="1"/>
  <c r="J45" i="1"/>
  <c r="O45" i="1" s="1"/>
  <c r="I45" i="1"/>
  <c r="P45" i="1" s="1"/>
  <c r="S45" i="1" s="1"/>
  <c r="E45" i="1"/>
  <c r="C45" i="1"/>
  <c r="N44" i="1"/>
  <c r="L44" i="1"/>
  <c r="J44" i="1"/>
  <c r="O44" i="1" s="1"/>
  <c r="I44" i="1"/>
  <c r="P44" i="1" s="1"/>
  <c r="S44" i="1" s="1"/>
  <c r="E44" i="1"/>
  <c r="C44" i="1"/>
  <c r="N43" i="1"/>
  <c r="L43" i="1"/>
  <c r="J43" i="1"/>
  <c r="O43" i="1" s="1"/>
  <c r="I43" i="1"/>
  <c r="P43" i="1" s="1"/>
  <c r="S43" i="1" s="1"/>
  <c r="E43" i="1"/>
  <c r="C43" i="1"/>
  <c r="N42" i="1"/>
  <c r="L42" i="1"/>
  <c r="J42" i="1"/>
  <c r="O42" i="1" s="1"/>
  <c r="I42" i="1"/>
  <c r="P42" i="1" s="1"/>
  <c r="S42" i="1" s="1"/>
  <c r="E42" i="1"/>
  <c r="C42" i="1"/>
  <c r="N41" i="1"/>
  <c r="L41" i="1"/>
  <c r="J41" i="1"/>
  <c r="O41" i="1" s="1"/>
  <c r="I41" i="1"/>
  <c r="P41" i="1" s="1"/>
  <c r="S41" i="1" s="1"/>
  <c r="E41" i="1"/>
  <c r="C41" i="1"/>
  <c r="N40" i="1"/>
  <c r="L40" i="1"/>
  <c r="J40" i="1"/>
  <c r="O40" i="1" s="1"/>
  <c r="I40" i="1"/>
  <c r="P40" i="1" s="1"/>
  <c r="S40" i="1" s="1"/>
  <c r="E40" i="1"/>
  <c r="C40" i="1"/>
  <c r="N39" i="1"/>
  <c r="L39" i="1"/>
  <c r="J39" i="1"/>
  <c r="O39" i="1" s="1"/>
  <c r="I39" i="1"/>
  <c r="P39" i="1" s="1"/>
  <c r="S39" i="1" s="1"/>
  <c r="E39" i="1"/>
  <c r="C39" i="1"/>
  <c r="N38" i="1"/>
  <c r="L38" i="1"/>
  <c r="J38" i="1"/>
  <c r="O38" i="1" s="1"/>
  <c r="I38" i="1"/>
  <c r="P38" i="1" s="1"/>
  <c r="S38" i="1" s="1"/>
  <c r="E38" i="1"/>
  <c r="C38" i="1"/>
  <c r="N37" i="1"/>
  <c r="L37" i="1"/>
  <c r="J37" i="1"/>
  <c r="O37" i="1" s="1"/>
  <c r="I37" i="1"/>
  <c r="P37" i="1" s="1"/>
  <c r="S37" i="1" s="1"/>
  <c r="E37" i="1"/>
  <c r="C37" i="1"/>
  <c r="N36" i="1"/>
  <c r="L36" i="1"/>
  <c r="J36" i="1"/>
  <c r="O36" i="1" s="1"/>
  <c r="I36" i="1"/>
  <c r="P36" i="1" s="1"/>
  <c r="S36" i="1" s="1"/>
  <c r="E36" i="1"/>
  <c r="C36" i="1"/>
  <c r="N35" i="1"/>
  <c r="L35" i="1"/>
  <c r="J35" i="1"/>
  <c r="O35" i="1" s="1"/>
  <c r="I35" i="1"/>
  <c r="P35" i="1" s="1"/>
  <c r="S35" i="1" s="1"/>
  <c r="E35" i="1"/>
  <c r="C35" i="1"/>
  <c r="N34" i="1"/>
  <c r="L34" i="1"/>
  <c r="J34" i="1"/>
  <c r="O34" i="1" s="1"/>
  <c r="I34" i="1"/>
  <c r="P34" i="1" s="1"/>
  <c r="S34" i="1" s="1"/>
  <c r="E34" i="1"/>
  <c r="C34" i="1"/>
  <c r="N33" i="1"/>
  <c r="L33" i="1"/>
  <c r="J33" i="1"/>
  <c r="O33" i="1" s="1"/>
  <c r="I33" i="1"/>
  <c r="P33" i="1" s="1"/>
  <c r="S33" i="1" s="1"/>
  <c r="E33" i="1"/>
  <c r="C33" i="1"/>
  <c r="N32" i="1"/>
  <c r="L32" i="1"/>
  <c r="J32" i="1"/>
  <c r="O32" i="1" s="1"/>
  <c r="I32" i="1"/>
  <c r="P32" i="1" s="1"/>
  <c r="S32" i="1" s="1"/>
  <c r="E32" i="1"/>
  <c r="C32" i="1"/>
  <c r="N31" i="1"/>
  <c r="L31" i="1"/>
  <c r="J31" i="1"/>
  <c r="O31" i="1" s="1"/>
  <c r="I31" i="1"/>
  <c r="P31" i="1" s="1"/>
  <c r="S31" i="1" s="1"/>
  <c r="E31" i="1"/>
  <c r="C31" i="1"/>
  <c r="N30" i="1"/>
  <c r="L30" i="1"/>
  <c r="J30" i="1"/>
  <c r="O30" i="1" s="1"/>
  <c r="I30" i="1"/>
  <c r="P30" i="1" s="1"/>
  <c r="S30" i="1" s="1"/>
  <c r="E30" i="1"/>
  <c r="C30" i="1"/>
  <c r="N29" i="1"/>
  <c r="L29" i="1"/>
  <c r="J29" i="1"/>
  <c r="O29" i="1" s="1"/>
  <c r="I29" i="1"/>
  <c r="P29" i="1" s="1"/>
  <c r="S29" i="1" s="1"/>
  <c r="E29" i="1"/>
  <c r="C29" i="1"/>
  <c r="N28" i="1"/>
  <c r="L28" i="1"/>
  <c r="J28" i="1"/>
  <c r="O28" i="1" s="1"/>
  <c r="I28" i="1"/>
  <c r="P28" i="1" s="1"/>
  <c r="S28" i="1" s="1"/>
  <c r="E28" i="1"/>
  <c r="C28" i="1"/>
  <c r="N27" i="1"/>
  <c r="L27" i="1"/>
  <c r="J27" i="1"/>
  <c r="O27" i="1" s="1"/>
  <c r="I27" i="1"/>
  <c r="P27" i="1" s="1"/>
  <c r="S27" i="1" s="1"/>
  <c r="E27" i="1"/>
  <c r="C27" i="1"/>
  <c r="N26" i="1"/>
  <c r="L26" i="1"/>
  <c r="J26" i="1"/>
  <c r="O26" i="1" s="1"/>
  <c r="I26" i="1"/>
  <c r="P26" i="1" s="1"/>
  <c r="S26" i="1" s="1"/>
  <c r="E26" i="1"/>
  <c r="C26" i="1"/>
  <c r="N25" i="1"/>
  <c r="L25" i="1"/>
  <c r="J25" i="1"/>
  <c r="O25" i="1" s="1"/>
  <c r="I25" i="1"/>
  <c r="P25" i="1" s="1"/>
  <c r="S25" i="1" s="1"/>
  <c r="E25" i="1"/>
  <c r="C25" i="1"/>
  <c r="N24" i="1"/>
  <c r="L24" i="1"/>
  <c r="J24" i="1"/>
  <c r="O24" i="1" s="1"/>
  <c r="I24" i="1"/>
  <c r="P24" i="1" s="1"/>
  <c r="S24" i="1" s="1"/>
  <c r="E24" i="1"/>
  <c r="C24" i="1"/>
  <c r="N23" i="1"/>
  <c r="L23" i="1"/>
  <c r="J23" i="1"/>
  <c r="O23" i="1" s="1"/>
  <c r="I23" i="1"/>
  <c r="P23" i="1" s="1"/>
  <c r="S23" i="1" s="1"/>
  <c r="E23" i="1"/>
  <c r="C23" i="1"/>
  <c r="N22" i="1"/>
  <c r="L22" i="1"/>
  <c r="J22" i="1"/>
  <c r="O22" i="1" s="1"/>
  <c r="I22" i="1"/>
  <c r="P22" i="1" s="1"/>
  <c r="S22" i="1" s="1"/>
  <c r="E22" i="1"/>
  <c r="C22" i="1"/>
  <c r="N21" i="1"/>
  <c r="L21" i="1"/>
  <c r="J21" i="1"/>
  <c r="O21" i="1" s="1"/>
  <c r="I21" i="1"/>
  <c r="P21" i="1" s="1"/>
  <c r="S21" i="1" s="1"/>
  <c r="E21" i="1"/>
  <c r="C21" i="1"/>
  <c r="N20" i="1"/>
  <c r="L20" i="1"/>
  <c r="J20" i="1"/>
  <c r="O20" i="1" s="1"/>
  <c r="I20" i="1"/>
  <c r="P20" i="1" s="1"/>
  <c r="S20" i="1" s="1"/>
  <c r="E20" i="1"/>
  <c r="C20" i="1"/>
  <c r="N19" i="1"/>
  <c r="L19" i="1"/>
  <c r="J19" i="1"/>
  <c r="I19" i="1"/>
  <c r="P19" i="1" s="1"/>
  <c r="S19" i="1" s="1"/>
  <c r="E19" i="1"/>
  <c r="C19" i="1"/>
  <c r="N18" i="1"/>
  <c r="L18" i="1"/>
  <c r="J18" i="1"/>
  <c r="O18" i="1" s="1"/>
  <c r="I18" i="1"/>
  <c r="P18" i="1" s="1"/>
  <c r="S18" i="1" s="1"/>
  <c r="E18" i="1"/>
  <c r="C18" i="1"/>
  <c r="N17" i="1"/>
  <c r="L17" i="1"/>
  <c r="J17" i="1"/>
  <c r="O17" i="1" s="1"/>
  <c r="I17" i="1"/>
  <c r="P17" i="1" s="1"/>
  <c r="S17" i="1" s="1"/>
  <c r="E17" i="1"/>
  <c r="C17" i="1"/>
  <c r="N16" i="1"/>
  <c r="L16" i="1"/>
  <c r="J16" i="1"/>
  <c r="O16" i="1" s="1"/>
  <c r="I16" i="1"/>
  <c r="P16" i="1" s="1"/>
  <c r="S16" i="1" s="1"/>
  <c r="E16" i="1"/>
  <c r="C16" i="1"/>
  <c r="N15" i="1"/>
  <c r="L15" i="1"/>
  <c r="J15" i="1"/>
  <c r="O15" i="1" s="1"/>
  <c r="I15" i="1"/>
  <c r="P15" i="1" s="1"/>
  <c r="S15" i="1" s="1"/>
  <c r="E15" i="1"/>
  <c r="C15" i="1"/>
  <c r="N14" i="1"/>
  <c r="L14" i="1"/>
  <c r="J14" i="1"/>
  <c r="O14" i="1" s="1"/>
  <c r="I14" i="1"/>
  <c r="P14" i="1" s="1"/>
  <c r="S14" i="1" s="1"/>
  <c r="E14" i="1"/>
  <c r="C14" i="1"/>
  <c r="N13" i="1"/>
  <c r="L13" i="1"/>
  <c r="J13" i="1"/>
  <c r="O13" i="1" s="1"/>
  <c r="I13" i="1"/>
  <c r="P13" i="1" s="1"/>
  <c r="S13" i="1" s="1"/>
  <c r="E13" i="1"/>
  <c r="C13" i="1"/>
  <c r="N12" i="1"/>
  <c r="L12" i="1"/>
  <c r="J12" i="1"/>
  <c r="O12" i="1" s="1"/>
  <c r="I12" i="1"/>
  <c r="P12" i="1" s="1"/>
  <c r="S12" i="1" s="1"/>
  <c r="E12" i="1"/>
  <c r="C12" i="1"/>
  <c r="N11" i="1"/>
  <c r="L11" i="1"/>
  <c r="J11" i="1"/>
  <c r="O11" i="1" s="1"/>
  <c r="I11" i="1"/>
  <c r="P11" i="1" s="1"/>
  <c r="S11" i="1" s="1"/>
  <c r="E11" i="1"/>
  <c r="C11" i="1"/>
  <c r="N10" i="1"/>
  <c r="L10" i="1"/>
  <c r="J10" i="1"/>
  <c r="O10" i="1" s="1"/>
  <c r="I10" i="1"/>
  <c r="P10" i="1" s="1"/>
  <c r="S10" i="1" s="1"/>
  <c r="E10" i="1"/>
  <c r="C10" i="1"/>
  <c r="N9" i="1"/>
  <c r="L9" i="1"/>
  <c r="J9" i="1"/>
  <c r="O9" i="1" s="1"/>
  <c r="I9" i="1"/>
  <c r="P9" i="1" s="1"/>
  <c r="S9" i="1" s="1"/>
  <c r="E9" i="1"/>
  <c r="C9" i="1"/>
  <c r="N8" i="1"/>
  <c r="L8" i="1"/>
  <c r="J8" i="1"/>
  <c r="O8" i="1" s="1"/>
  <c r="I8" i="1"/>
  <c r="P8" i="1" s="1"/>
  <c r="S8" i="1" s="1"/>
  <c r="E8" i="1"/>
  <c r="C8" i="1"/>
  <c r="N7" i="1"/>
  <c r="L7" i="1"/>
  <c r="J7" i="1"/>
  <c r="O7" i="1" s="1"/>
  <c r="I7" i="1"/>
  <c r="P7" i="1" s="1"/>
  <c r="S7" i="1" s="1"/>
  <c r="E7" i="1"/>
  <c r="C7" i="1"/>
  <c r="N6" i="1"/>
  <c r="L6" i="1"/>
  <c r="J6" i="1"/>
  <c r="O6" i="1" s="1"/>
  <c r="I6" i="1"/>
  <c r="P6" i="1" s="1"/>
  <c r="S6" i="1" s="1"/>
  <c r="E6" i="1"/>
  <c r="C6" i="1"/>
  <c r="N5" i="1"/>
  <c r="L5" i="1"/>
  <c r="J5" i="1"/>
  <c r="O5" i="1" s="1"/>
  <c r="I5" i="1"/>
  <c r="P5" i="1" s="1"/>
  <c r="S5" i="1" s="1"/>
  <c r="E5" i="1"/>
  <c r="C5" i="1"/>
  <c r="N4" i="1"/>
  <c r="L4" i="1"/>
  <c r="J4" i="1"/>
  <c r="O4" i="1" s="1"/>
  <c r="I4" i="1"/>
  <c r="P4" i="1" s="1"/>
  <c r="S4" i="1" s="1"/>
  <c r="E4" i="1"/>
  <c r="C4" i="1"/>
  <c r="J3" i="1"/>
  <c r="O3" i="1" s="1"/>
  <c r="I3" i="1"/>
  <c r="P287" i="1" l="1"/>
  <c r="S287" i="1" s="1"/>
  <c r="P289" i="1"/>
  <c r="S289" i="1" s="1"/>
  <c r="P291" i="1"/>
  <c r="S291" i="1" s="1"/>
  <c r="P293" i="1"/>
  <c r="S293" i="1" s="1"/>
  <c r="P295" i="1"/>
  <c r="S295" i="1" s="1"/>
  <c r="P297" i="1"/>
  <c r="S297" i="1" s="1"/>
  <c r="P299" i="1"/>
  <c r="S299" i="1" s="1"/>
  <c r="P307" i="1"/>
  <c r="S307" i="1" s="1"/>
  <c r="P309" i="1"/>
  <c r="S309" i="1" s="1"/>
  <c r="P311" i="1"/>
  <c r="S311" i="1" s="1"/>
  <c r="P313" i="1"/>
  <c r="S313" i="1" s="1"/>
  <c r="P315" i="1"/>
  <c r="S315" i="1" s="1"/>
  <c r="P317" i="1"/>
  <c r="S317" i="1" s="1"/>
  <c r="P319" i="1"/>
  <c r="S319" i="1" s="1"/>
  <c r="P321" i="1"/>
  <c r="S321" i="1" s="1"/>
  <c r="P323" i="1"/>
  <c r="S323" i="1" s="1"/>
  <c r="P325" i="1"/>
  <c r="S325" i="1" s="1"/>
  <c r="P327" i="1"/>
  <c r="S327" i="1" s="1"/>
  <c r="P329" i="1"/>
  <c r="S329" i="1" s="1"/>
  <c r="P331" i="1"/>
  <c r="S331" i="1" s="1"/>
  <c r="P333" i="1"/>
  <c r="S333" i="1" s="1"/>
  <c r="P335" i="1"/>
  <c r="S335" i="1" s="1"/>
  <c r="P337" i="1"/>
  <c r="S337" i="1" s="1"/>
  <c r="P339" i="1"/>
  <c r="S339" i="1" s="1"/>
  <c r="P341" i="1"/>
  <c r="S341" i="1" s="1"/>
  <c r="P343" i="1"/>
  <c r="S343" i="1" s="1"/>
  <c r="P345" i="1"/>
  <c r="S345" i="1" s="1"/>
  <c r="P349" i="1"/>
  <c r="S349" i="1" s="1"/>
  <c r="P351" i="1"/>
  <c r="S351" i="1" s="1"/>
  <c r="P353" i="1"/>
  <c r="S353" i="1" s="1"/>
  <c r="P359" i="1"/>
  <c r="S359" i="1" s="1"/>
  <c r="P361" i="1"/>
  <c r="S361" i="1" s="1"/>
  <c r="P363" i="1"/>
  <c r="S363" i="1" s="1"/>
  <c r="P365" i="1"/>
  <c r="S365" i="1" s="1"/>
  <c r="P367" i="1"/>
  <c r="S367" i="1" s="1"/>
  <c r="P369" i="1"/>
  <c r="S369" i="1" s="1"/>
  <c r="P371" i="1"/>
  <c r="S371" i="1" s="1"/>
  <c r="P373" i="1"/>
  <c r="S373" i="1" s="1"/>
  <c r="P375" i="1"/>
  <c r="S375" i="1" s="1"/>
  <c r="P377" i="1"/>
  <c r="S377" i="1" s="1"/>
  <c r="P379" i="1"/>
  <c r="S379" i="1" s="1"/>
  <c r="P381" i="1"/>
  <c r="S381" i="1" s="1"/>
  <c r="P383" i="1"/>
  <c r="S383" i="1" s="1"/>
  <c r="P385" i="1"/>
  <c r="S385" i="1" s="1"/>
  <c r="P387" i="1"/>
  <c r="S387" i="1" s="1"/>
  <c r="P389" i="1"/>
  <c r="S389" i="1" s="1"/>
  <c r="P391" i="1"/>
  <c r="S391" i="1" s="1"/>
  <c r="P393" i="1"/>
  <c r="S393" i="1" s="1"/>
  <c r="P395" i="1"/>
  <c r="S395" i="1" s="1"/>
  <c r="P397" i="1"/>
  <c r="S397" i="1" s="1"/>
  <c r="P399" i="1"/>
  <c r="S399" i="1" s="1"/>
  <c r="P401" i="1"/>
  <c r="S401" i="1" s="1"/>
  <c r="P403" i="1"/>
  <c r="S403" i="1" s="1"/>
  <c r="P405" i="1"/>
  <c r="S405" i="1" s="1"/>
  <c r="P407" i="1"/>
  <c r="S407" i="1" s="1"/>
  <c r="P409" i="1"/>
  <c r="S409" i="1" s="1"/>
  <c r="P413" i="1"/>
  <c r="S413" i="1" s="1"/>
  <c r="P415" i="1"/>
  <c r="S415" i="1" s="1"/>
  <c r="P417" i="1"/>
  <c r="S417" i="1" s="1"/>
  <c r="P419" i="1"/>
  <c r="S419" i="1" s="1"/>
  <c r="P421" i="1"/>
  <c r="S421" i="1" s="1"/>
  <c r="P423" i="1"/>
  <c r="S423" i="1" s="1"/>
  <c r="P425" i="1"/>
  <c r="S425" i="1" s="1"/>
  <c r="P427" i="1"/>
  <c r="S427" i="1" s="1"/>
  <c r="P429" i="1"/>
  <c r="S429" i="1" s="1"/>
  <c r="P431" i="1"/>
  <c r="S431" i="1" s="1"/>
  <c r="P433" i="1"/>
  <c r="S433" i="1" s="1"/>
  <c r="P435" i="1"/>
  <c r="S435" i="1" s="1"/>
  <c r="P437" i="1"/>
  <c r="S437" i="1" s="1"/>
  <c r="P439" i="1"/>
  <c r="S439" i="1" s="1"/>
  <c r="P441" i="1"/>
  <c r="S441" i="1" s="1"/>
  <c r="P443" i="1"/>
  <c r="S443" i="1" s="1"/>
  <c r="P445" i="1"/>
  <c r="S445" i="1" s="1"/>
  <c r="P447" i="1"/>
  <c r="S447" i="1" s="1"/>
  <c r="P449" i="1"/>
  <c r="S449" i="1" s="1"/>
  <c r="P451" i="1"/>
  <c r="S451" i="1" s="1"/>
  <c r="P453" i="1"/>
  <c r="S453" i="1" s="1"/>
  <c r="P465" i="1"/>
  <c r="S465" i="1" s="1"/>
  <c r="Q5" i="1"/>
  <c r="R5" i="1"/>
  <c r="Q7" i="1"/>
  <c r="R7" i="1"/>
  <c r="Q9" i="1"/>
  <c r="R9" i="1"/>
  <c r="T9" i="1" s="1"/>
  <c r="Q11" i="1"/>
  <c r="R11" i="1"/>
  <c r="Q13" i="1"/>
  <c r="R13" i="1"/>
  <c r="T13" i="1" s="1"/>
  <c r="Q15" i="1"/>
  <c r="R15" i="1"/>
  <c r="Q17" i="1"/>
  <c r="R17" i="1"/>
  <c r="T17" i="1" s="1"/>
  <c r="O19" i="1"/>
  <c r="Q19" i="1" s="1"/>
  <c r="Q21" i="1"/>
  <c r="R21" i="1"/>
  <c r="Q23" i="1"/>
  <c r="R23" i="1"/>
  <c r="Q25" i="1"/>
  <c r="R25" i="1"/>
  <c r="Q27" i="1"/>
  <c r="R27" i="1"/>
  <c r="Q29" i="1"/>
  <c r="R29" i="1"/>
  <c r="Q31" i="1"/>
  <c r="R31" i="1"/>
  <c r="Q33" i="1"/>
  <c r="R33" i="1"/>
  <c r="Q35" i="1"/>
  <c r="R35" i="1"/>
  <c r="Q37" i="1"/>
  <c r="R37" i="1"/>
  <c r="Q39" i="1"/>
  <c r="R39" i="1"/>
  <c r="Q41" i="1"/>
  <c r="R41" i="1"/>
  <c r="Q43" i="1"/>
  <c r="R43" i="1"/>
  <c r="Q45" i="1"/>
  <c r="R45" i="1"/>
  <c r="Q47" i="1"/>
  <c r="R47" i="1"/>
  <c r="Q49" i="1"/>
  <c r="R49" i="1"/>
  <c r="O51" i="1"/>
  <c r="Q51" i="1" s="1"/>
  <c r="O53" i="1"/>
  <c r="Q53" i="1" s="1"/>
  <c r="Q55" i="1"/>
  <c r="R55" i="1"/>
  <c r="Q57" i="1"/>
  <c r="R57" i="1"/>
  <c r="Q59" i="1"/>
  <c r="R59" i="1"/>
  <c r="Q61" i="1"/>
  <c r="R61" i="1"/>
  <c r="Q63" i="1"/>
  <c r="R63" i="1"/>
  <c r="Q65" i="1"/>
  <c r="R65" i="1"/>
  <c r="Q67" i="1"/>
  <c r="R67" i="1"/>
  <c r="Q69" i="1"/>
  <c r="R69" i="1"/>
  <c r="Q71" i="1"/>
  <c r="R71" i="1"/>
  <c r="Q73" i="1"/>
  <c r="R73" i="1"/>
  <c r="Q75" i="1"/>
  <c r="R75" i="1"/>
  <c r="Q77" i="1"/>
  <c r="R77" i="1"/>
  <c r="Q79" i="1"/>
  <c r="R79" i="1"/>
  <c r="Q81" i="1"/>
  <c r="R81" i="1"/>
  <c r="Q83" i="1"/>
  <c r="R83" i="1"/>
  <c r="Q85" i="1"/>
  <c r="R85" i="1"/>
  <c r="Q87" i="1"/>
  <c r="R87" i="1"/>
  <c r="Q89" i="1"/>
  <c r="R89" i="1"/>
  <c r="Q91" i="1"/>
  <c r="R91" i="1"/>
  <c r="Q93" i="1"/>
  <c r="R93" i="1"/>
  <c r="Q95" i="1"/>
  <c r="R95" i="1"/>
  <c r="Q97" i="1"/>
  <c r="R97" i="1"/>
  <c r="Q99" i="1"/>
  <c r="R99" i="1"/>
  <c r="Q101" i="1"/>
  <c r="R101" i="1"/>
  <c r="Q103" i="1"/>
  <c r="R103" i="1"/>
  <c r="Q105" i="1"/>
  <c r="R105" i="1"/>
  <c r="Q107" i="1"/>
  <c r="R107" i="1"/>
  <c r="Q109" i="1"/>
  <c r="R109" i="1"/>
  <c r="Q111" i="1"/>
  <c r="R111" i="1"/>
  <c r="Q113" i="1"/>
  <c r="R113" i="1"/>
  <c r="O115" i="1"/>
  <c r="Q115" i="1" s="1"/>
  <c r="Q117" i="1"/>
  <c r="R117" i="1"/>
  <c r="T117" i="1" s="1"/>
  <c r="Q119" i="1"/>
  <c r="R119" i="1"/>
  <c r="Q121" i="1"/>
  <c r="R121" i="1"/>
  <c r="T121" i="1" s="1"/>
  <c r="Q123" i="1"/>
  <c r="R123" i="1"/>
  <c r="Q125" i="1"/>
  <c r="R125" i="1"/>
  <c r="T125" i="1" s="1"/>
  <c r="Q127" i="1"/>
  <c r="R127" i="1"/>
  <c r="Q129" i="1"/>
  <c r="R129" i="1"/>
  <c r="Q131" i="1"/>
  <c r="R131" i="1"/>
  <c r="Q133" i="1"/>
  <c r="R133" i="1"/>
  <c r="T133" i="1" s="1"/>
  <c r="Q135" i="1"/>
  <c r="R135" i="1"/>
  <c r="Q137" i="1"/>
  <c r="R137" i="1"/>
  <c r="Q139" i="1"/>
  <c r="R139" i="1"/>
  <c r="Q141" i="1"/>
  <c r="R141" i="1"/>
  <c r="O143" i="1"/>
  <c r="Q143" i="1" s="1"/>
  <c r="O145" i="1"/>
  <c r="Q145" i="1" s="1"/>
  <c r="O147" i="1"/>
  <c r="Q147" i="1" s="1"/>
  <c r="O149" i="1"/>
  <c r="Q149" i="1" s="1"/>
  <c r="O151" i="1"/>
  <c r="Q151" i="1" s="1"/>
  <c r="O153" i="1"/>
  <c r="Q153" i="1" s="1"/>
  <c r="O155" i="1"/>
  <c r="Q155" i="1" s="1"/>
  <c r="Q157" i="1"/>
  <c r="R157" i="1"/>
  <c r="O159" i="1"/>
  <c r="Q159" i="1" s="1"/>
  <c r="O161" i="1"/>
  <c r="Q161" i="1" s="1"/>
  <c r="O163" i="1"/>
  <c r="Q163" i="1" s="1"/>
  <c r="O165" i="1"/>
  <c r="Q165" i="1" s="1"/>
  <c r="Q167" i="1"/>
  <c r="R167" i="1"/>
  <c r="Q169" i="1"/>
  <c r="R169" i="1"/>
  <c r="O171" i="1"/>
  <c r="Q171" i="1" s="1"/>
  <c r="Q173" i="1"/>
  <c r="R173" i="1"/>
  <c r="T173" i="1" s="1"/>
  <c r="Q175" i="1"/>
  <c r="R175" i="1"/>
  <c r="Q177" i="1"/>
  <c r="R177" i="1"/>
  <c r="T177" i="1" s="1"/>
  <c r="Q179" i="1"/>
  <c r="R179" i="1"/>
  <c r="Q181" i="1"/>
  <c r="R181" i="1"/>
  <c r="O183" i="1"/>
  <c r="Q183" i="1" s="1"/>
  <c r="O185" i="1"/>
  <c r="Q185" i="1" s="1"/>
  <c r="O187" i="1"/>
  <c r="Q187" i="1" s="1"/>
  <c r="Q189" i="1"/>
  <c r="R189" i="1"/>
  <c r="Q191" i="1"/>
  <c r="R191" i="1"/>
  <c r="Q193" i="1"/>
  <c r="R193" i="1"/>
  <c r="Q195" i="1"/>
  <c r="R195" i="1"/>
  <c r="Q197" i="1"/>
  <c r="R197" i="1"/>
  <c r="Q199" i="1"/>
  <c r="R199" i="1"/>
  <c r="Q201" i="1"/>
  <c r="R201" i="1"/>
  <c r="Q203" i="1"/>
  <c r="R203" i="1"/>
  <c r="Q205" i="1"/>
  <c r="R205" i="1"/>
  <c r="Q207" i="1"/>
  <c r="R207" i="1"/>
  <c r="Q209" i="1"/>
  <c r="R209" i="1"/>
  <c r="Q211" i="1"/>
  <c r="R211" i="1"/>
  <c r="Q213" i="1"/>
  <c r="R213" i="1"/>
  <c r="Q215" i="1"/>
  <c r="R215" i="1"/>
  <c r="Q217" i="1"/>
  <c r="R217" i="1"/>
  <c r="Q219" i="1"/>
  <c r="R219" i="1"/>
  <c r="Q221" i="1"/>
  <c r="R221" i="1"/>
  <c r="Q223" i="1"/>
  <c r="R223" i="1"/>
  <c r="Q225" i="1"/>
  <c r="R225" i="1"/>
  <c r="Q227" i="1"/>
  <c r="R227" i="1"/>
  <c r="Q229" i="1"/>
  <c r="R229" i="1"/>
  <c r="Q231" i="1"/>
  <c r="R231" i="1"/>
  <c r="Q233" i="1"/>
  <c r="R233" i="1"/>
  <c r="Q235" i="1"/>
  <c r="R235" i="1"/>
  <c r="Q237" i="1"/>
  <c r="R237" i="1"/>
  <c r="Q239" i="1"/>
  <c r="R239" i="1"/>
  <c r="Q241" i="1"/>
  <c r="R241" i="1"/>
  <c r="Q243" i="1"/>
  <c r="R243" i="1"/>
  <c r="Q245" i="1"/>
  <c r="R245" i="1"/>
  <c r="Q247" i="1"/>
  <c r="R247" i="1"/>
  <c r="Q249" i="1"/>
  <c r="R249" i="1"/>
  <c r="Q251" i="1"/>
  <c r="R251" i="1"/>
  <c r="Q253" i="1"/>
  <c r="R253" i="1"/>
  <c r="Q255" i="1"/>
  <c r="R255" i="1"/>
  <c r="Q257" i="1"/>
  <c r="R257" i="1"/>
  <c r="Q259" i="1"/>
  <c r="R259" i="1"/>
  <c r="Q261" i="1"/>
  <c r="R261" i="1"/>
  <c r="Q263" i="1"/>
  <c r="R263" i="1"/>
  <c r="Q265" i="1"/>
  <c r="R265" i="1"/>
  <c r="Q267" i="1"/>
  <c r="R267" i="1"/>
  <c r="Q269" i="1"/>
  <c r="R269" i="1"/>
  <c r="Q271" i="1"/>
  <c r="R271" i="1"/>
  <c r="Q273" i="1"/>
  <c r="R273" i="1"/>
  <c r="Q275" i="1"/>
  <c r="R275" i="1"/>
  <c r="Q277" i="1"/>
  <c r="R277" i="1"/>
  <c r="Q279" i="1"/>
  <c r="R279" i="1"/>
  <c r="Q281" i="1"/>
  <c r="R281" i="1"/>
  <c r="Q283" i="1"/>
  <c r="R283" i="1"/>
  <c r="Q285" i="1"/>
  <c r="R285" i="1"/>
  <c r="Q287" i="1"/>
  <c r="R287" i="1"/>
  <c r="Q289" i="1"/>
  <c r="R289" i="1"/>
  <c r="Q291" i="1"/>
  <c r="R291" i="1"/>
  <c r="Q293" i="1"/>
  <c r="R293" i="1"/>
  <c r="Q295" i="1"/>
  <c r="R295" i="1"/>
  <c r="Q297" i="1"/>
  <c r="R297" i="1"/>
  <c r="Q299" i="1"/>
  <c r="R299" i="1"/>
  <c r="Q301" i="1"/>
  <c r="R301" i="1"/>
  <c r="Q303" i="1"/>
  <c r="R303" i="1"/>
  <c r="Q305" i="1"/>
  <c r="R305" i="1"/>
  <c r="R307" i="1"/>
  <c r="Q309" i="1"/>
  <c r="R309" i="1"/>
  <c r="T309" i="1" s="1"/>
  <c r="Q311" i="1"/>
  <c r="R311" i="1"/>
  <c r="Q313" i="1"/>
  <c r="R313" i="1"/>
  <c r="T313" i="1" s="1"/>
  <c r="R315" i="1"/>
  <c r="Q317" i="1"/>
  <c r="R317" i="1"/>
  <c r="Q319" i="1"/>
  <c r="R319" i="1"/>
  <c r="Q321" i="1"/>
  <c r="R321" i="1"/>
  <c r="R323" i="1"/>
  <c r="Q325" i="1"/>
  <c r="R325" i="1"/>
  <c r="Q327" i="1"/>
  <c r="R327" i="1"/>
  <c r="T327" i="1" s="1"/>
  <c r="Q329" i="1"/>
  <c r="R329" i="1"/>
  <c r="R331" i="1"/>
  <c r="Q333" i="1"/>
  <c r="R333" i="1"/>
  <c r="Q335" i="1"/>
  <c r="R335" i="1"/>
  <c r="Q337" i="1"/>
  <c r="R337" i="1"/>
  <c r="R339" i="1"/>
  <c r="Q341" i="1"/>
  <c r="R341" i="1"/>
  <c r="T341" i="1" s="1"/>
  <c r="Q343" i="1"/>
  <c r="R343" i="1"/>
  <c r="Q345" i="1"/>
  <c r="R345" i="1"/>
  <c r="T345" i="1" s="1"/>
  <c r="Q347" i="1"/>
  <c r="R347" i="1"/>
  <c r="R349" i="1"/>
  <c r="Q351" i="1"/>
  <c r="R351" i="1"/>
  <c r="Q353" i="1"/>
  <c r="R353" i="1"/>
  <c r="T353" i="1" s="1"/>
  <c r="Q355" i="1"/>
  <c r="R355" i="1"/>
  <c r="Q357" i="1"/>
  <c r="R357" i="1"/>
  <c r="Q359" i="1"/>
  <c r="R359" i="1"/>
  <c r="R361" i="1"/>
  <c r="Q363" i="1"/>
  <c r="R363" i="1"/>
  <c r="Q365" i="1"/>
  <c r="R365" i="1"/>
  <c r="T365" i="1" s="1"/>
  <c r="Q367" i="1"/>
  <c r="R367" i="1"/>
  <c r="R369" i="1"/>
  <c r="Q371" i="1"/>
  <c r="R371" i="1"/>
  <c r="Q373" i="1"/>
  <c r="R373" i="1"/>
  <c r="T373" i="1" s="1"/>
  <c r="Q375" i="1"/>
  <c r="R375" i="1"/>
  <c r="R377" i="1"/>
  <c r="Q379" i="1"/>
  <c r="R379" i="1"/>
  <c r="Q381" i="1"/>
  <c r="R381" i="1"/>
  <c r="T381" i="1" s="1"/>
  <c r="Q383" i="1"/>
  <c r="R383" i="1"/>
  <c r="R385" i="1"/>
  <c r="Q387" i="1"/>
  <c r="R387" i="1"/>
  <c r="Q389" i="1"/>
  <c r="R389" i="1"/>
  <c r="T389" i="1" s="1"/>
  <c r="Q391" i="1"/>
  <c r="R391" i="1"/>
  <c r="R393" i="1"/>
  <c r="Q395" i="1"/>
  <c r="R395" i="1"/>
  <c r="Q397" i="1"/>
  <c r="R397" i="1"/>
  <c r="Q399" i="1"/>
  <c r="R399" i="1"/>
  <c r="R401" i="1"/>
  <c r="Q403" i="1"/>
  <c r="R403" i="1"/>
  <c r="Q405" i="1"/>
  <c r="R405" i="1"/>
  <c r="T405" i="1" s="1"/>
  <c r="Q407" i="1"/>
  <c r="R407" i="1"/>
  <c r="R409" i="1"/>
  <c r="Q411" i="1"/>
  <c r="R411" i="1"/>
  <c r="Q413" i="1"/>
  <c r="R413" i="1"/>
  <c r="T413" i="1" s="1"/>
  <c r="Q415" i="1"/>
  <c r="R415" i="1"/>
  <c r="Q417" i="1"/>
  <c r="R417" i="1"/>
  <c r="T417" i="1" s="1"/>
  <c r="R419" i="1"/>
  <c r="Q421" i="1"/>
  <c r="R421" i="1"/>
  <c r="Q423" i="1"/>
  <c r="R423" i="1"/>
  <c r="Q425" i="1"/>
  <c r="R425" i="1"/>
  <c r="R427" i="1"/>
  <c r="Q429" i="1"/>
  <c r="R429" i="1"/>
  <c r="Q431" i="1"/>
  <c r="R431" i="1"/>
  <c r="Q433" i="1"/>
  <c r="R433" i="1"/>
  <c r="R435" i="1"/>
  <c r="Q437" i="1"/>
  <c r="R437" i="1"/>
  <c r="Q439" i="1"/>
  <c r="R439" i="1"/>
  <c r="Q441" i="1"/>
  <c r="R441" i="1"/>
  <c r="R443" i="1"/>
  <c r="Q445" i="1"/>
  <c r="R445" i="1"/>
  <c r="T445" i="1" s="1"/>
  <c r="Q447" i="1"/>
  <c r="R447" i="1"/>
  <c r="Q449" i="1"/>
  <c r="R449" i="1"/>
  <c r="T449" i="1" s="1"/>
  <c r="R451" i="1"/>
  <c r="Q453" i="1"/>
  <c r="R453" i="1"/>
  <c r="Q455" i="1"/>
  <c r="R455" i="1"/>
  <c r="Q457" i="1"/>
  <c r="R457" i="1"/>
  <c r="Q459" i="1"/>
  <c r="R459" i="1"/>
  <c r="Q461" i="1"/>
  <c r="R461" i="1"/>
  <c r="Q463" i="1"/>
  <c r="R463" i="1"/>
  <c r="O465" i="1"/>
  <c r="Q465" i="1" s="1"/>
  <c r="Q467" i="1"/>
  <c r="R467" i="1"/>
  <c r="P3" i="1"/>
  <c r="P256" i="1"/>
  <c r="S256" i="1" s="1"/>
  <c r="P258" i="1"/>
  <c r="S258" i="1" s="1"/>
  <c r="P260" i="1"/>
  <c r="S260" i="1" s="1"/>
  <c r="P262" i="1"/>
  <c r="S262" i="1" s="1"/>
  <c r="P264" i="1"/>
  <c r="S264" i="1" s="1"/>
  <c r="P266" i="1"/>
  <c r="S266" i="1" s="1"/>
  <c r="P268" i="1"/>
  <c r="S268" i="1" s="1"/>
  <c r="P270" i="1"/>
  <c r="S270" i="1" s="1"/>
  <c r="P272" i="1"/>
  <c r="S272" i="1" s="1"/>
  <c r="P274" i="1"/>
  <c r="S274" i="1" s="1"/>
  <c r="P276" i="1"/>
  <c r="S276" i="1" s="1"/>
  <c r="P278" i="1"/>
  <c r="S278" i="1" s="1"/>
  <c r="P280" i="1"/>
  <c r="S280" i="1" s="1"/>
  <c r="P282" i="1"/>
  <c r="S282" i="1" s="1"/>
  <c r="P284" i="1"/>
  <c r="S284" i="1" s="1"/>
  <c r="P286" i="1"/>
  <c r="S286" i="1" s="1"/>
  <c r="P288" i="1"/>
  <c r="S288" i="1" s="1"/>
  <c r="P290" i="1"/>
  <c r="S290" i="1" s="1"/>
  <c r="P292" i="1"/>
  <c r="S292" i="1" s="1"/>
  <c r="P294" i="1"/>
  <c r="S294" i="1" s="1"/>
  <c r="P296" i="1"/>
  <c r="S296" i="1" s="1"/>
  <c r="P298" i="1"/>
  <c r="S298" i="1" s="1"/>
  <c r="P308" i="1"/>
  <c r="S308" i="1" s="1"/>
  <c r="P310" i="1"/>
  <c r="S310" i="1" s="1"/>
  <c r="P312" i="1"/>
  <c r="S312" i="1" s="1"/>
  <c r="P314" i="1"/>
  <c r="S314" i="1" s="1"/>
  <c r="P316" i="1"/>
  <c r="S316" i="1" s="1"/>
  <c r="P318" i="1"/>
  <c r="S318" i="1" s="1"/>
  <c r="P320" i="1"/>
  <c r="S320" i="1" s="1"/>
  <c r="P322" i="1"/>
  <c r="S322" i="1" s="1"/>
  <c r="P324" i="1"/>
  <c r="S324" i="1" s="1"/>
  <c r="P326" i="1"/>
  <c r="S326" i="1" s="1"/>
  <c r="P328" i="1"/>
  <c r="S328" i="1" s="1"/>
  <c r="P330" i="1"/>
  <c r="S330" i="1" s="1"/>
  <c r="P332" i="1"/>
  <c r="S332" i="1" s="1"/>
  <c r="P334" i="1"/>
  <c r="S334" i="1" s="1"/>
  <c r="P336" i="1"/>
  <c r="S336" i="1" s="1"/>
  <c r="P338" i="1"/>
  <c r="S338" i="1" s="1"/>
  <c r="P340" i="1"/>
  <c r="S340" i="1" s="1"/>
  <c r="P342" i="1"/>
  <c r="S342" i="1" s="1"/>
  <c r="P350" i="1"/>
  <c r="S350" i="1" s="1"/>
  <c r="P352" i="1"/>
  <c r="S352" i="1" s="1"/>
  <c r="P354" i="1"/>
  <c r="S354" i="1" s="1"/>
  <c r="P356" i="1"/>
  <c r="S356" i="1" s="1"/>
  <c r="P358" i="1"/>
  <c r="S358" i="1" s="1"/>
  <c r="P360" i="1"/>
  <c r="S360" i="1" s="1"/>
  <c r="P362" i="1"/>
  <c r="S362" i="1" s="1"/>
  <c r="P364" i="1"/>
  <c r="S364" i="1" s="1"/>
  <c r="P366" i="1"/>
  <c r="S366" i="1" s="1"/>
  <c r="P368" i="1"/>
  <c r="S368" i="1" s="1"/>
  <c r="P370" i="1"/>
  <c r="S370" i="1" s="1"/>
  <c r="P372" i="1"/>
  <c r="S372" i="1" s="1"/>
  <c r="P374" i="1"/>
  <c r="S374" i="1" s="1"/>
  <c r="P376" i="1"/>
  <c r="S376" i="1" s="1"/>
  <c r="P378" i="1"/>
  <c r="S378" i="1" s="1"/>
  <c r="P380" i="1"/>
  <c r="S380" i="1" s="1"/>
  <c r="P382" i="1"/>
  <c r="S382" i="1" s="1"/>
  <c r="P384" i="1"/>
  <c r="S384" i="1" s="1"/>
  <c r="P386" i="1"/>
  <c r="S386" i="1" s="1"/>
  <c r="P388" i="1"/>
  <c r="S388" i="1" s="1"/>
  <c r="P390" i="1"/>
  <c r="S390" i="1" s="1"/>
  <c r="P392" i="1"/>
  <c r="S392" i="1" s="1"/>
  <c r="P394" i="1"/>
  <c r="S394" i="1" s="1"/>
  <c r="P396" i="1"/>
  <c r="S396" i="1" s="1"/>
  <c r="P398" i="1"/>
  <c r="S398" i="1" s="1"/>
  <c r="P400" i="1"/>
  <c r="S400" i="1" s="1"/>
  <c r="P402" i="1"/>
  <c r="S402" i="1" s="1"/>
  <c r="P404" i="1"/>
  <c r="S404" i="1" s="1"/>
  <c r="P406" i="1"/>
  <c r="S406" i="1" s="1"/>
  <c r="P408" i="1"/>
  <c r="S408" i="1" s="1"/>
  <c r="P410" i="1"/>
  <c r="S410" i="1" s="1"/>
  <c r="P414" i="1"/>
  <c r="S414" i="1" s="1"/>
  <c r="P416" i="1"/>
  <c r="S416" i="1" s="1"/>
  <c r="P418" i="1"/>
  <c r="S418" i="1" s="1"/>
  <c r="P420" i="1"/>
  <c r="S420" i="1" s="1"/>
  <c r="P422" i="1"/>
  <c r="S422" i="1" s="1"/>
  <c r="P424" i="1"/>
  <c r="S424" i="1" s="1"/>
  <c r="P426" i="1"/>
  <c r="S426" i="1" s="1"/>
  <c r="P428" i="1"/>
  <c r="S428" i="1" s="1"/>
  <c r="P430" i="1"/>
  <c r="S430" i="1" s="1"/>
  <c r="P432" i="1"/>
  <c r="S432" i="1" s="1"/>
  <c r="P434" i="1"/>
  <c r="S434" i="1" s="1"/>
  <c r="P436" i="1"/>
  <c r="S436" i="1" s="1"/>
  <c r="P438" i="1"/>
  <c r="S438" i="1" s="1"/>
  <c r="P440" i="1"/>
  <c r="S440" i="1" s="1"/>
  <c r="P442" i="1"/>
  <c r="S442" i="1" s="1"/>
  <c r="P444" i="1"/>
  <c r="S444" i="1" s="1"/>
  <c r="P446" i="1"/>
  <c r="S446" i="1" s="1"/>
  <c r="P448" i="1"/>
  <c r="S448" i="1" s="1"/>
  <c r="P450" i="1"/>
  <c r="S450" i="1" s="1"/>
  <c r="P452" i="1"/>
  <c r="S452" i="1" s="1"/>
  <c r="P454" i="1"/>
  <c r="S454" i="1" s="1"/>
  <c r="P462" i="1"/>
  <c r="S462" i="1" s="1"/>
  <c r="Q3" i="1"/>
  <c r="Q4" i="1"/>
  <c r="R4" i="1"/>
  <c r="Q6" i="1"/>
  <c r="Q8" i="1"/>
  <c r="R8" i="1"/>
  <c r="T8" i="1" s="1"/>
  <c r="Q10" i="1"/>
  <c r="Q12" i="1"/>
  <c r="R12" i="1"/>
  <c r="Q14" i="1"/>
  <c r="Q16" i="1"/>
  <c r="R16" i="1"/>
  <c r="T16" i="1" s="1"/>
  <c r="Q18" i="1"/>
  <c r="Q20" i="1"/>
  <c r="R20" i="1"/>
  <c r="Q22" i="1"/>
  <c r="Q24" i="1"/>
  <c r="R24" i="1"/>
  <c r="T24" i="1" s="1"/>
  <c r="Q26" i="1"/>
  <c r="R26" i="1"/>
  <c r="T26" i="1" s="1"/>
  <c r="Q28" i="1"/>
  <c r="R28" i="1"/>
  <c r="Q30" i="1"/>
  <c r="R30" i="1"/>
  <c r="Q32" i="1"/>
  <c r="R32" i="1"/>
  <c r="Q34" i="1"/>
  <c r="Q36" i="1"/>
  <c r="R36" i="1"/>
  <c r="Q38" i="1"/>
  <c r="Q40" i="1"/>
  <c r="R40" i="1"/>
  <c r="T40" i="1" s="1"/>
  <c r="Q42" i="1"/>
  <c r="Q44" i="1"/>
  <c r="R44" i="1"/>
  <c r="Q46" i="1"/>
  <c r="Q48" i="1"/>
  <c r="R48" i="1"/>
  <c r="T48" i="1" s="1"/>
  <c r="Q50" i="1"/>
  <c r="R50" i="1"/>
  <c r="T50" i="1" s="1"/>
  <c r="O52" i="1"/>
  <c r="Q52" i="1" s="1"/>
  <c r="Q54" i="1"/>
  <c r="R54" i="1"/>
  <c r="Q56" i="1"/>
  <c r="R56" i="1"/>
  <c r="Q58" i="1"/>
  <c r="R58" i="1"/>
  <c r="Q60" i="1"/>
  <c r="R60" i="1"/>
  <c r="Q62" i="1"/>
  <c r="R62" i="1"/>
  <c r="Q64" i="1"/>
  <c r="R64" i="1"/>
  <c r="Q66" i="1"/>
  <c r="R66" i="1"/>
  <c r="Q68" i="1"/>
  <c r="R68" i="1"/>
  <c r="Q70" i="1"/>
  <c r="R70" i="1"/>
  <c r="Q72" i="1"/>
  <c r="R72" i="1"/>
  <c r="Q74" i="1"/>
  <c r="R74" i="1"/>
  <c r="Q76" i="1"/>
  <c r="R76" i="1"/>
  <c r="Q78" i="1"/>
  <c r="R78" i="1"/>
  <c r="Q80" i="1"/>
  <c r="R80" i="1"/>
  <c r="Q82" i="1"/>
  <c r="R82" i="1"/>
  <c r="Q84" i="1"/>
  <c r="R84" i="1"/>
  <c r="Q86" i="1"/>
  <c r="R86" i="1"/>
  <c r="Q88" i="1"/>
  <c r="R88" i="1"/>
  <c r="Q90" i="1"/>
  <c r="R90" i="1"/>
  <c r="Q92" i="1"/>
  <c r="R92" i="1"/>
  <c r="Q94" i="1"/>
  <c r="R94" i="1"/>
  <c r="Q96" i="1"/>
  <c r="R96" i="1"/>
  <c r="Q98" i="1"/>
  <c r="R98" i="1"/>
  <c r="Q100" i="1"/>
  <c r="R100" i="1"/>
  <c r="Q102" i="1"/>
  <c r="R102" i="1"/>
  <c r="Q104" i="1"/>
  <c r="R104" i="1"/>
  <c r="Q106" i="1"/>
  <c r="R106" i="1"/>
  <c r="Q108" i="1"/>
  <c r="R108" i="1"/>
  <c r="Q110" i="1"/>
  <c r="R110" i="1"/>
  <c r="Q112" i="1"/>
  <c r="R112" i="1"/>
  <c r="Q114" i="1"/>
  <c r="R114" i="1"/>
  <c r="Q116" i="1"/>
  <c r="R116" i="1"/>
  <c r="Q118" i="1"/>
  <c r="R118" i="1"/>
  <c r="Q120" i="1"/>
  <c r="R120" i="1"/>
  <c r="Q122" i="1"/>
  <c r="R122" i="1"/>
  <c r="Q124" i="1"/>
  <c r="R124" i="1"/>
  <c r="Q126" i="1"/>
  <c r="R126" i="1"/>
  <c r="Q128" i="1"/>
  <c r="R128" i="1"/>
  <c r="Q130" i="1"/>
  <c r="R130" i="1"/>
  <c r="Q132" i="1"/>
  <c r="R132" i="1"/>
  <c r="Q134" i="1"/>
  <c r="R134" i="1"/>
  <c r="Q136" i="1"/>
  <c r="R136" i="1"/>
  <c r="Q138" i="1"/>
  <c r="R138" i="1"/>
  <c r="Q140" i="1"/>
  <c r="R140" i="1"/>
  <c r="O142" i="1"/>
  <c r="Q142" i="1" s="1"/>
  <c r="O144" i="1"/>
  <c r="Q144" i="1" s="1"/>
  <c r="O146" i="1"/>
  <c r="Q146" i="1" s="1"/>
  <c r="O148" i="1"/>
  <c r="Q148" i="1" s="1"/>
  <c r="O150" i="1"/>
  <c r="Q150" i="1" s="1"/>
  <c r="O152" i="1"/>
  <c r="Q152" i="1" s="1"/>
  <c r="O154" i="1"/>
  <c r="Q154" i="1" s="1"/>
  <c r="Q156" i="1"/>
  <c r="R156" i="1"/>
  <c r="T156" i="1" s="1"/>
  <c r="O158" i="1"/>
  <c r="Q158" i="1" s="1"/>
  <c r="O160" i="1"/>
  <c r="Q160" i="1" s="1"/>
  <c r="O162" i="1"/>
  <c r="Q162" i="1" s="1"/>
  <c r="O164" i="1"/>
  <c r="Q164" i="1" s="1"/>
  <c r="Q166" i="1"/>
  <c r="R166" i="1"/>
  <c r="Q168" i="1"/>
  <c r="R168" i="1"/>
  <c r="Q170" i="1"/>
  <c r="R170" i="1"/>
  <c r="T170" i="1" s="1"/>
  <c r="Q172" i="1"/>
  <c r="R172" i="1"/>
  <c r="T172" i="1" s="1"/>
  <c r="Q174" i="1"/>
  <c r="R174" i="1"/>
  <c r="T174" i="1" s="1"/>
  <c r="Q176" i="1"/>
  <c r="R176" i="1"/>
  <c r="T176" i="1" s="1"/>
  <c r="Q178" i="1"/>
  <c r="R178" i="1"/>
  <c r="T178" i="1" s="1"/>
  <c r="Q180" i="1"/>
  <c r="R180" i="1"/>
  <c r="T180" i="1" s="1"/>
  <c r="O182" i="1"/>
  <c r="Q182" i="1" s="1"/>
  <c r="O184" i="1"/>
  <c r="Q184" i="1" s="1"/>
  <c r="O186" i="1"/>
  <c r="Q186" i="1" s="1"/>
  <c r="Q188" i="1"/>
  <c r="R188" i="1"/>
  <c r="Q190" i="1"/>
  <c r="R190" i="1"/>
  <c r="Q192" i="1"/>
  <c r="R192" i="1"/>
  <c r="Q194" i="1"/>
  <c r="R194" i="1"/>
  <c r="Q196" i="1"/>
  <c r="R196" i="1"/>
  <c r="Q198" i="1"/>
  <c r="R198" i="1"/>
  <c r="Q200" i="1"/>
  <c r="R200" i="1"/>
  <c r="Q202" i="1"/>
  <c r="R202" i="1"/>
  <c r="Q204" i="1"/>
  <c r="R204" i="1"/>
  <c r="Q206" i="1"/>
  <c r="R206" i="1"/>
  <c r="T206" i="1" s="1"/>
  <c r="Q208" i="1"/>
  <c r="R208" i="1"/>
  <c r="Q210" i="1"/>
  <c r="R210" i="1"/>
  <c r="Q212" i="1"/>
  <c r="R212" i="1"/>
  <c r="Q214" i="1"/>
  <c r="R214" i="1"/>
  <c r="Q216" i="1"/>
  <c r="R216" i="1"/>
  <c r="Q218" i="1"/>
  <c r="R218" i="1"/>
  <c r="Q220" i="1"/>
  <c r="R220" i="1"/>
  <c r="O222" i="1"/>
  <c r="Q222" i="1" s="1"/>
  <c r="Q224" i="1"/>
  <c r="R224" i="1"/>
  <c r="T224" i="1" s="1"/>
  <c r="Q226" i="1"/>
  <c r="R226" i="1"/>
  <c r="T226" i="1" s="1"/>
  <c r="Q228" i="1"/>
  <c r="R228" i="1"/>
  <c r="T228" i="1" s="1"/>
  <c r="Q230" i="1"/>
  <c r="R230" i="1"/>
  <c r="T230" i="1" s="1"/>
  <c r="Q232" i="1"/>
  <c r="R232" i="1"/>
  <c r="Q234" i="1"/>
  <c r="R234" i="1"/>
  <c r="T234" i="1" s="1"/>
  <c r="Q236" i="1"/>
  <c r="R236" i="1"/>
  <c r="Q238" i="1"/>
  <c r="R238" i="1"/>
  <c r="Q240" i="1"/>
  <c r="R240" i="1"/>
  <c r="Q242" i="1"/>
  <c r="R242" i="1"/>
  <c r="T242" i="1" s="1"/>
  <c r="Q244" i="1"/>
  <c r="R244" i="1"/>
  <c r="T244" i="1" s="1"/>
  <c r="Q246" i="1"/>
  <c r="R246" i="1"/>
  <c r="Q248" i="1"/>
  <c r="R248" i="1"/>
  <c r="T248" i="1" s="1"/>
  <c r="Q250" i="1"/>
  <c r="R250" i="1"/>
  <c r="T250" i="1" s="1"/>
  <c r="Q252" i="1"/>
  <c r="R252" i="1"/>
  <c r="T252" i="1" s="1"/>
  <c r="Q254" i="1"/>
  <c r="R254" i="1"/>
  <c r="R256" i="1"/>
  <c r="Q258" i="1"/>
  <c r="R258" i="1"/>
  <c r="T258" i="1" s="1"/>
  <c r="R260" i="1"/>
  <c r="Q262" i="1"/>
  <c r="R262" i="1"/>
  <c r="R264" i="1"/>
  <c r="Q266" i="1"/>
  <c r="R266" i="1"/>
  <c r="T266" i="1" s="1"/>
  <c r="R268" i="1"/>
  <c r="Q270" i="1"/>
  <c r="R270" i="1"/>
  <c r="T270" i="1" s="1"/>
  <c r="R272" i="1"/>
  <c r="Q274" i="1"/>
  <c r="R274" i="1"/>
  <c r="T274" i="1" s="1"/>
  <c r="Q276" i="1"/>
  <c r="R276" i="1"/>
  <c r="Q278" i="1"/>
  <c r="R278" i="1"/>
  <c r="T278" i="1" s="1"/>
  <c r="R280" i="1"/>
  <c r="T280" i="1" s="1"/>
  <c r="Q282" i="1"/>
  <c r="R282" i="1"/>
  <c r="T282" i="1" s="1"/>
  <c r="R284" i="1"/>
  <c r="T284" i="1" s="1"/>
  <c r="Q286" i="1"/>
  <c r="R286" i="1"/>
  <c r="T286" i="1" s="1"/>
  <c r="R288" i="1"/>
  <c r="Q290" i="1"/>
  <c r="R290" i="1"/>
  <c r="T290" i="1" s="1"/>
  <c r="R292" i="1"/>
  <c r="Q294" i="1"/>
  <c r="R294" i="1"/>
  <c r="T294" i="1" s="1"/>
  <c r="R296" i="1"/>
  <c r="Q298" i="1"/>
  <c r="R298" i="1"/>
  <c r="T298" i="1" s="1"/>
  <c r="Q300" i="1"/>
  <c r="R300" i="1"/>
  <c r="Q302" i="1"/>
  <c r="R302" i="1"/>
  <c r="T302" i="1" s="1"/>
  <c r="Q304" i="1"/>
  <c r="R304" i="1"/>
  <c r="Q306" i="1"/>
  <c r="R306" i="1"/>
  <c r="T306" i="1" s="1"/>
  <c r="R308" i="1"/>
  <c r="Q310" i="1"/>
  <c r="R310" i="1"/>
  <c r="T310" i="1" s="1"/>
  <c r="R312" i="1"/>
  <c r="Q314" i="1"/>
  <c r="R314" i="1"/>
  <c r="Q316" i="1"/>
  <c r="R316" i="1"/>
  <c r="Q318" i="1"/>
  <c r="R318" i="1"/>
  <c r="T318" i="1" s="1"/>
  <c r="R320" i="1"/>
  <c r="Q322" i="1"/>
  <c r="R322" i="1"/>
  <c r="R324" i="1"/>
  <c r="Q326" i="1"/>
  <c r="R326" i="1"/>
  <c r="T326" i="1" s="1"/>
  <c r="R328" i="1"/>
  <c r="Q330" i="1"/>
  <c r="R330" i="1"/>
  <c r="R332" i="1"/>
  <c r="Q334" i="1"/>
  <c r="R334" i="1"/>
  <c r="T334" i="1" s="1"/>
  <c r="R336" i="1"/>
  <c r="Q338" i="1"/>
  <c r="R338" i="1"/>
  <c r="R340" i="1"/>
  <c r="Q342" i="1"/>
  <c r="R342" i="1"/>
  <c r="T342" i="1" s="1"/>
  <c r="Q344" i="1"/>
  <c r="R344" i="1"/>
  <c r="Q346" i="1"/>
  <c r="R346" i="1"/>
  <c r="T346" i="1" s="1"/>
  <c r="Q348" i="1"/>
  <c r="R348" i="1"/>
  <c r="R350" i="1"/>
  <c r="T350" i="1" s="1"/>
  <c r="Q352" i="1"/>
  <c r="R352" i="1"/>
  <c r="R354" i="1"/>
  <c r="Q356" i="1"/>
  <c r="R356" i="1"/>
  <c r="R358" i="1"/>
  <c r="Q360" i="1"/>
  <c r="R360" i="1"/>
  <c r="T360" i="1" s="1"/>
  <c r="R362" i="1"/>
  <c r="Q364" i="1"/>
  <c r="R364" i="1"/>
  <c r="T364" i="1" s="1"/>
  <c r="R366" i="1"/>
  <c r="T366" i="1" s="1"/>
  <c r="Q368" i="1"/>
  <c r="R368" i="1"/>
  <c r="Q370" i="1"/>
  <c r="R370" i="1"/>
  <c r="Q372" i="1"/>
  <c r="R372" i="1"/>
  <c r="R374" i="1"/>
  <c r="T374" i="1" s="1"/>
  <c r="Q376" i="1"/>
  <c r="R376" i="1"/>
  <c r="R378" i="1"/>
  <c r="T378" i="1" s="1"/>
  <c r="Q380" i="1"/>
  <c r="R380" i="1"/>
  <c r="R382" i="1"/>
  <c r="T382" i="1" s="1"/>
  <c r="Q384" i="1"/>
  <c r="R384" i="1"/>
  <c r="R386" i="1"/>
  <c r="Q388" i="1"/>
  <c r="R388" i="1"/>
  <c r="R390" i="1"/>
  <c r="T390" i="1" s="1"/>
  <c r="Q392" i="1"/>
  <c r="R392" i="1"/>
  <c r="T392" i="1" s="1"/>
  <c r="R394" i="1"/>
  <c r="Q396" i="1"/>
  <c r="R396" i="1"/>
  <c r="T396" i="1" s="1"/>
  <c r="R398" i="1"/>
  <c r="T398" i="1" s="1"/>
  <c r="Q400" i="1"/>
  <c r="R400" i="1"/>
  <c r="Q402" i="1"/>
  <c r="R402" i="1"/>
  <c r="Q404" i="1"/>
  <c r="R404" i="1"/>
  <c r="R406" i="1"/>
  <c r="T406" i="1" s="1"/>
  <c r="Q408" i="1"/>
  <c r="R408" i="1"/>
  <c r="R410" i="1"/>
  <c r="T410" i="1" s="1"/>
  <c r="Q412" i="1"/>
  <c r="R412" i="1"/>
  <c r="Q414" i="1"/>
  <c r="R414" i="1"/>
  <c r="T414" i="1" s="1"/>
  <c r="R416" i="1"/>
  <c r="Q418" i="1"/>
  <c r="R418" i="1"/>
  <c r="Q420" i="1"/>
  <c r="R420" i="1"/>
  <c r="Q422" i="1"/>
  <c r="R422" i="1"/>
  <c r="T422" i="1" s="1"/>
  <c r="R424" i="1"/>
  <c r="Q426" i="1"/>
  <c r="R426" i="1"/>
  <c r="T426" i="1" s="1"/>
  <c r="R428" i="1"/>
  <c r="T428" i="1" s="1"/>
  <c r="Q430" i="1"/>
  <c r="R430" i="1"/>
  <c r="T430" i="1" s="1"/>
  <c r="R432" i="1"/>
  <c r="Q434" i="1"/>
  <c r="R434" i="1"/>
  <c r="R436" i="1"/>
  <c r="Q438" i="1"/>
  <c r="R438" i="1"/>
  <c r="T438" i="1" s="1"/>
  <c r="R440" i="1"/>
  <c r="Q442" i="1"/>
  <c r="R442" i="1"/>
  <c r="T442" i="1" s="1"/>
  <c r="R444" i="1"/>
  <c r="Q446" i="1"/>
  <c r="R446" i="1"/>
  <c r="T446" i="1" s="1"/>
  <c r="R448" i="1"/>
  <c r="Q450" i="1"/>
  <c r="R450" i="1"/>
  <c r="Q452" i="1"/>
  <c r="R452" i="1"/>
  <c r="Q454" i="1"/>
  <c r="R454" i="1"/>
  <c r="Q456" i="1"/>
  <c r="R456" i="1"/>
  <c r="Q458" i="1"/>
  <c r="R458" i="1"/>
  <c r="T458" i="1" s="1"/>
  <c r="Q460" i="1"/>
  <c r="R460" i="1"/>
  <c r="R462" i="1"/>
  <c r="T462" i="1" s="1"/>
  <c r="Q464" i="1"/>
  <c r="R464" i="1"/>
  <c r="T464" i="1" s="1"/>
  <c r="Q466" i="1"/>
  <c r="R466" i="1"/>
  <c r="Q468" i="1"/>
  <c r="R468" i="1"/>
  <c r="T468" i="1" s="1"/>
  <c r="R34" i="1"/>
  <c r="R18" i="1"/>
  <c r="T18" i="1" s="1"/>
  <c r="R14" i="1"/>
  <c r="T14" i="1" s="1"/>
  <c r="R10" i="1"/>
  <c r="T10" i="1" s="1"/>
  <c r="R6" i="1"/>
  <c r="R38" i="1"/>
  <c r="T38" i="1" s="1"/>
  <c r="R3" i="1"/>
  <c r="R46" i="1"/>
  <c r="R22" i="1"/>
  <c r="R42" i="1"/>
  <c r="T42" i="1" s="1"/>
  <c r="T455" i="1"/>
  <c r="T431" i="1"/>
  <c r="T411" i="1"/>
  <c r="T399" i="1"/>
  <c r="T391" i="1"/>
  <c r="T379" i="1"/>
  <c r="T367" i="1"/>
  <c r="T356" i="1"/>
  <c r="T347" i="1"/>
  <c r="T335" i="1"/>
  <c r="T303" i="1"/>
  <c r="T292" i="1"/>
  <c r="T283" i="1"/>
  <c r="T271" i="1"/>
  <c r="T263" i="1"/>
  <c r="T251" i="1"/>
  <c r="T239" i="1"/>
  <c r="T463" i="1"/>
  <c r="T451" i="1"/>
  <c r="T395" i="1"/>
  <c r="T387" i="1"/>
  <c r="T363" i="1"/>
  <c r="T355" i="1"/>
  <c r="T314" i="1"/>
  <c r="T299" i="1"/>
  <c r="T291" i="1"/>
  <c r="T267" i="1"/>
  <c r="T259" i="1"/>
  <c r="T235" i="1"/>
  <c r="T459" i="1"/>
  <c r="T439" i="1"/>
  <c r="T415" i="1"/>
  <c r="T407" i="1"/>
  <c r="T384" i="1"/>
  <c r="T375" i="1"/>
  <c r="T351" i="1"/>
  <c r="T343" i="1"/>
  <c r="T330" i="1"/>
  <c r="T311" i="1"/>
  <c r="T287" i="1"/>
  <c r="T279" i="1"/>
  <c r="T247" i="1"/>
  <c r="T467" i="1"/>
  <c r="T456" i="1"/>
  <c r="T447" i="1"/>
  <c r="T423" i="1"/>
  <c r="T412" i="1"/>
  <c r="T403" i="1"/>
  <c r="T383" i="1"/>
  <c r="T371" i="1"/>
  <c r="T359" i="1"/>
  <c r="T348" i="1"/>
  <c r="T319" i="1"/>
  <c r="T295" i="1"/>
  <c r="T275" i="1"/>
  <c r="T255" i="1"/>
  <c r="T243" i="1"/>
  <c r="T231" i="1"/>
  <c r="T219" i="1"/>
  <c r="T207" i="1"/>
  <c r="T195" i="1"/>
  <c r="T139" i="1"/>
  <c r="T126" i="1"/>
  <c r="T116" i="1"/>
  <c r="T110" i="1"/>
  <c r="T105" i="1"/>
  <c r="T99" i="1"/>
  <c r="T94" i="1"/>
  <c r="T89" i="1"/>
  <c r="T83" i="1"/>
  <c r="T78" i="1"/>
  <c r="T73" i="1"/>
  <c r="T69" i="1"/>
  <c r="T65" i="1"/>
  <c r="T61" i="1"/>
  <c r="T57" i="1"/>
  <c r="T43" i="1"/>
  <c r="T35" i="1"/>
  <c r="T28" i="1"/>
  <c r="T20" i="1"/>
  <c r="T15" i="1"/>
  <c r="T11" i="1"/>
  <c r="T7" i="1"/>
  <c r="T4" i="1"/>
  <c r="T33" i="1"/>
  <c r="T49" i="1"/>
  <c r="T129" i="1"/>
  <c r="T157" i="1"/>
  <c r="T197" i="1"/>
  <c r="T213" i="1"/>
  <c r="T229" i="1"/>
  <c r="T245" i="1"/>
  <c r="T261" i="1"/>
  <c r="T277" i="1"/>
  <c r="T293" i="1"/>
  <c r="T325" i="1"/>
  <c r="T357" i="1"/>
  <c r="T421" i="1"/>
  <c r="T437" i="1"/>
  <c r="T457" i="1"/>
  <c r="T34" i="1"/>
  <c r="T118" i="1"/>
  <c r="T138" i="1"/>
  <c r="T194" i="1"/>
  <c r="T214" i="1"/>
  <c r="T238" i="1"/>
  <c r="T322" i="1"/>
  <c r="T434" i="1"/>
  <c r="T408" i="1"/>
  <c r="T324" i="1"/>
  <c r="T304" i="1"/>
  <c r="T240" i="1"/>
  <c r="T216" i="1"/>
  <c r="T196" i="1"/>
  <c r="T132" i="1"/>
  <c r="T108" i="1"/>
  <c r="T92" i="1"/>
  <c r="T76" i="1"/>
  <c r="T227" i="1"/>
  <c r="T215" i="1"/>
  <c r="T191" i="1"/>
  <c r="T179" i="1"/>
  <c r="T135" i="1"/>
  <c r="T124" i="1"/>
  <c r="T114" i="1"/>
  <c r="T109" i="1"/>
  <c r="T103" i="1"/>
  <c r="T98" i="1"/>
  <c r="T93" i="1"/>
  <c r="T87" i="1"/>
  <c r="T82" i="1"/>
  <c r="T77" i="1"/>
  <c r="T72" i="1"/>
  <c r="T68" i="1"/>
  <c r="T64" i="1"/>
  <c r="T60" i="1"/>
  <c r="T56" i="1"/>
  <c r="T47" i="1"/>
  <c r="T32" i="1"/>
  <c r="T27" i="1"/>
  <c r="T6" i="1"/>
  <c r="T21" i="1"/>
  <c r="T37" i="1"/>
  <c r="T169" i="1"/>
  <c r="T201" i="1"/>
  <c r="T217" i="1"/>
  <c r="T233" i="1"/>
  <c r="T249" i="1"/>
  <c r="T265" i="1"/>
  <c r="T281" i="1"/>
  <c r="T297" i="1"/>
  <c r="T329" i="1"/>
  <c r="T377" i="1"/>
  <c r="T425" i="1"/>
  <c r="T441" i="1"/>
  <c r="T461" i="1"/>
  <c r="T122" i="1"/>
  <c r="T166" i="1"/>
  <c r="T198" i="1"/>
  <c r="T218" i="1"/>
  <c r="T262" i="1"/>
  <c r="T358" i="1"/>
  <c r="T466" i="1"/>
  <c r="T404" i="1"/>
  <c r="T388" i="1"/>
  <c r="T372" i="1"/>
  <c r="T336" i="1"/>
  <c r="T316" i="1"/>
  <c r="T300" i="1"/>
  <c r="T236" i="1"/>
  <c r="T208" i="1"/>
  <c r="T192" i="1"/>
  <c r="T128" i="1"/>
  <c r="T104" i="1"/>
  <c r="T88" i="1"/>
  <c r="T223" i="1"/>
  <c r="T212" i="1"/>
  <c r="T203" i="1"/>
  <c r="T190" i="1"/>
  <c r="T168" i="1"/>
  <c r="T131" i="1"/>
  <c r="T123" i="1"/>
  <c r="T113" i="1"/>
  <c r="T107" i="1"/>
  <c r="T102" i="1"/>
  <c r="T97" i="1"/>
  <c r="T91" i="1"/>
  <c r="T86" i="1"/>
  <c r="T81" i="1"/>
  <c r="T75" i="1"/>
  <c r="T71" i="1"/>
  <c r="T67" i="1"/>
  <c r="T63" i="1"/>
  <c r="T59" i="1"/>
  <c r="T55" i="1"/>
  <c r="T46" i="1"/>
  <c r="T39" i="1"/>
  <c r="T31" i="1"/>
  <c r="T5" i="1"/>
  <c r="T25" i="1"/>
  <c r="T41" i="1"/>
  <c r="T137" i="1"/>
  <c r="T189" i="1"/>
  <c r="T205" i="1"/>
  <c r="T221" i="1"/>
  <c r="T237" i="1"/>
  <c r="T253" i="1"/>
  <c r="T269" i="1"/>
  <c r="T285" i="1"/>
  <c r="T301" i="1"/>
  <c r="T317" i="1"/>
  <c r="T333" i="1"/>
  <c r="T397" i="1"/>
  <c r="T429" i="1"/>
  <c r="T22" i="1"/>
  <c r="T130" i="1"/>
  <c r="T202" i="1"/>
  <c r="T246" i="1"/>
  <c r="T338" i="1"/>
  <c r="T450" i="1"/>
  <c r="T436" i="1"/>
  <c r="T418" i="1"/>
  <c r="T400" i="1"/>
  <c r="T380" i="1"/>
  <c r="T368" i="1"/>
  <c r="T352" i="1"/>
  <c r="T272" i="1"/>
  <c r="T232" i="1"/>
  <c r="T204" i="1"/>
  <c r="T188" i="1"/>
  <c r="T140" i="1"/>
  <c r="T120" i="1"/>
  <c r="T100" i="1"/>
  <c r="T84" i="1"/>
  <c r="T220" i="1"/>
  <c r="T211" i="1"/>
  <c r="T199" i="1"/>
  <c r="T181" i="1"/>
  <c r="T175" i="1"/>
  <c r="T167" i="1"/>
  <c r="T127" i="1"/>
  <c r="T119" i="1"/>
  <c r="T111" i="1"/>
  <c r="T106" i="1"/>
  <c r="T101" i="1"/>
  <c r="T95" i="1"/>
  <c r="T90" i="1"/>
  <c r="T85" i="1"/>
  <c r="T79" i="1"/>
  <c r="T74" i="1"/>
  <c r="T70" i="1"/>
  <c r="T66" i="1"/>
  <c r="T62" i="1"/>
  <c r="T58" i="1"/>
  <c r="T54" i="1"/>
  <c r="T44" i="1"/>
  <c r="T36" i="1"/>
  <c r="T30" i="1"/>
  <c r="T23" i="1"/>
  <c r="T12" i="1"/>
  <c r="T29" i="1"/>
  <c r="T45" i="1"/>
  <c r="T141" i="1"/>
  <c r="T193" i="1"/>
  <c r="T209" i="1"/>
  <c r="T225" i="1"/>
  <c r="T241" i="1"/>
  <c r="T257" i="1"/>
  <c r="T273" i="1"/>
  <c r="T289" i="1"/>
  <c r="T305" i="1"/>
  <c r="T321" i="1"/>
  <c r="T337" i="1"/>
  <c r="T369" i="1"/>
  <c r="T433" i="1"/>
  <c r="T453" i="1"/>
  <c r="T134" i="1"/>
  <c r="T210" i="1"/>
  <c r="T254" i="1"/>
  <c r="T454" i="1"/>
  <c r="T460" i="1"/>
  <c r="T416" i="1"/>
  <c r="T376" i="1"/>
  <c r="T344" i="1"/>
  <c r="T308" i="1"/>
  <c r="T200" i="1"/>
  <c r="T136" i="1"/>
  <c r="T112" i="1"/>
  <c r="T96" i="1"/>
  <c r="T80" i="1"/>
  <c r="U3" i="1"/>
  <c r="X3" i="1" s="1"/>
  <c r="W3" i="1"/>
  <c r="Z3" i="1" s="1"/>
  <c r="Q470" i="1"/>
  <c r="T452" i="1" l="1"/>
  <c r="T444" i="1"/>
  <c r="T420" i="1"/>
  <c r="T340" i="1"/>
  <c r="T332" i="1"/>
  <c r="T276" i="1"/>
  <c r="T268" i="1"/>
  <c r="T260" i="1"/>
  <c r="Q428" i="1"/>
  <c r="Q410" i="1"/>
  <c r="T386" i="1"/>
  <c r="Q378" i="1"/>
  <c r="T354" i="1"/>
  <c r="Q324" i="1"/>
  <c r="Q284" i="1"/>
  <c r="Q409" i="1"/>
  <c r="Q401" i="1"/>
  <c r="Q393" i="1"/>
  <c r="Q385" i="1"/>
  <c r="Q377" i="1"/>
  <c r="Q369" i="1"/>
  <c r="Q361" i="1"/>
  <c r="Q349" i="1"/>
  <c r="Q436" i="1"/>
  <c r="T394" i="1"/>
  <c r="Q386" i="1"/>
  <c r="T362" i="1"/>
  <c r="Q354" i="1"/>
  <c r="Q332" i="1"/>
  <c r="Q292" i="1"/>
  <c r="Q260" i="1"/>
  <c r="Q444" i="1"/>
  <c r="T402" i="1"/>
  <c r="Q394" i="1"/>
  <c r="T370" i="1"/>
  <c r="Q362" i="1"/>
  <c r="Q340" i="1"/>
  <c r="Q308" i="1"/>
  <c r="Q268" i="1"/>
  <c r="T443" i="1"/>
  <c r="T435" i="1"/>
  <c r="T427" i="1"/>
  <c r="T419" i="1"/>
  <c r="T409" i="1"/>
  <c r="T401" i="1"/>
  <c r="T393" i="1"/>
  <c r="T385" i="1"/>
  <c r="T361" i="1"/>
  <c r="T349" i="1"/>
  <c r="T339" i="1"/>
  <c r="T331" i="1"/>
  <c r="T323" i="1"/>
  <c r="T315" i="1"/>
  <c r="T307" i="1"/>
  <c r="T448" i="1"/>
  <c r="T440" i="1"/>
  <c r="T432" i="1"/>
  <c r="T424" i="1"/>
  <c r="T328" i="1"/>
  <c r="T320" i="1"/>
  <c r="T312" i="1"/>
  <c r="T296" i="1"/>
  <c r="T288" i="1"/>
  <c r="T264" i="1"/>
  <c r="T256" i="1"/>
  <c r="Q462" i="1"/>
  <c r="Q406" i="1"/>
  <c r="Q398" i="1"/>
  <c r="Q390" i="1"/>
  <c r="Q382" i="1"/>
  <c r="Q374" i="1"/>
  <c r="Q366" i="1"/>
  <c r="Q358" i="1"/>
  <c r="Q350" i="1"/>
  <c r="Q451" i="1"/>
  <c r="Q443" i="1"/>
  <c r="Q435" i="1"/>
  <c r="Q427" i="1"/>
  <c r="Q419" i="1"/>
  <c r="Q339" i="1"/>
  <c r="Q331" i="1"/>
  <c r="Q323" i="1"/>
  <c r="Q315" i="1"/>
  <c r="Q307" i="1"/>
  <c r="Q448" i="1"/>
  <c r="Q440" i="1"/>
  <c r="Q432" i="1"/>
  <c r="Q424" i="1"/>
  <c r="Q416" i="1"/>
  <c r="Q336" i="1"/>
  <c r="Q328" i="1"/>
  <c r="Q320" i="1"/>
  <c r="Q312" i="1"/>
  <c r="Q296" i="1"/>
  <c r="Q288" i="1"/>
  <c r="Q280" i="1"/>
  <c r="Q272" i="1"/>
  <c r="Q264" i="1"/>
  <c r="Q256" i="1"/>
  <c r="AD8" i="1"/>
  <c r="AD10" i="1"/>
  <c r="AD11" i="1" s="1"/>
  <c r="AD13" i="1"/>
  <c r="AD16" i="1"/>
  <c r="AD18" i="1"/>
  <c r="AD23" i="1"/>
  <c r="AD9" i="1"/>
  <c r="AD14" i="1"/>
  <c r="AD17" i="1"/>
  <c r="AE13" i="1"/>
  <c r="AE9" i="1"/>
  <c r="AE14" i="1"/>
  <c r="AC9" i="1"/>
  <c r="AC16" i="1"/>
  <c r="S3" i="1"/>
  <c r="T3" i="1" s="1"/>
  <c r="AC23" i="1"/>
  <c r="AC14" i="1"/>
  <c r="AC17" i="1"/>
  <c r="AC10" i="1"/>
  <c r="AC11" i="1" s="1"/>
  <c r="AC13" i="1"/>
  <c r="AC8" i="1"/>
  <c r="AC18" i="1"/>
  <c r="V3" i="1"/>
  <c r="U4" i="1"/>
  <c r="W4" i="1"/>
  <c r="Z4" i="1" s="1"/>
  <c r="AE16" i="1" l="1"/>
  <c r="AE17" i="1"/>
  <c r="AE23" i="1"/>
  <c r="AE10" i="1"/>
  <c r="AE11" i="1" s="1"/>
  <c r="AE15" i="1"/>
  <c r="AE18" i="1"/>
  <c r="AE8" i="1"/>
  <c r="AE20" i="1" s="1"/>
  <c r="AE21" i="1" s="1"/>
  <c r="AE12" i="1"/>
  <c r="AD15" i="1"/>
  <c r="AC20" i="1"/>
  <c r="AC21" i="1" s="1"/>
  <c r="AD20" i="1"/>
  <c r="AD21" i="1" s="1"/>
  <c r="AC15" i="1"/>
  <c r="AD12" i="1"/>
  <c r="AC12" i="1"/>
  <c r="Y3" i="1"/>
  <c r="V4" i="1"/>
  <c r="U5" i="1"/>
  <c r="X4" i="1"/>
  <c r="W5" i="1"/>
  <c r="Y4" i="1" l="1"/>
  <c r="V5" i="1"/>
  <c r="Z5" i="1"/>
  <c r="W6" i="1"/>
  <c r="U6" i="1"/>
  <c r="X5" i="1"/>
  <c r="V6" i="1" l="1"/>
  <c r="Y5" i="1"/>
  <c r="U7" i="1"/>
  <c r="X6" i="1"/>
  <c r="W7" i="1"/>
  <c r="Z6" i="1"/>
  <c r="Y6" i="1" l="1"/>
  <c r="V7" i="1"/>
  <c r="W8" i="1"/>
  <c r="Z7" i="1"/>
  <c r="U8" i="1"/>
  <c r="X7" i="1"/>
  <c r="Y7" i="1" l="1"/>
  <c r="V8" i="1"/>
  <c r="U9" i="1"/>
  <c r="X8" i="1"/>
  <c r="W9" i="1"/>
  <c r="Z8" i="1"/>
  <c r="V9" i="1" l="1"/>
  <c r="Y8" i="1"/>
  <c r="W10" i="1"/>
  <c r="Z9" i="1"/>
  <c r="U10" i="1"/>
  <c r="X9" i="1"/>
  <c r="Y9" i="1" l="1"/>
  <c r="V10" i="1"/>
  <c r="U11" i="1"/>
  <c r="X10" i="1"/>
  <c r="W11" i="1"/>
  <c r="Z10" i="1"/>
  <c r="V11" i="1" l="1"/>
  <c r="Y10" i="1"/>
  <c r="W12" i="1"/>
  <c r="Z11" i="1"/>
  <c r="U12" i="1"/>
  <c r="X11" i="1"/>
  <c r="V12" i="1" l="1"/>
  <c r="Y11" i="1"/>
  <c r="U13" i="1"/>
  <c r="X12" i="1"/>
  <c r="W13" i="1"/>
  <c r="Z12" i="1"/>
  <c r="Y12" i="1" l="1"/>
  <c r="V13" i="1"/>
  <c r="W14" i="1"/>
  <c r="Z13" i="1"/>
  <c r="U14" i="1"/>
  <c r="X13" i="1"/>
  <c r="Y13" i="1" l="1"/>
  <c r="V14" i="1"/>
  <c r="U15" i="1"/>
  <c r="X14" i="1"/>
  <c r="W15" i="1"/>
  <c r="Z14" i="1"/>
  <c r="Y14" i="1" l="1"/>
  <c r="V15" i="1"/>
  <c r="U16" i="1"/>
  <c r="X15" i="1"/>
  <c r="W16" i="1"/>
  <c r="Z15" i="1"/>
  <c r="V16" i="1" l="1"/>
  <c r="Y15" i="1"/>
  <c r="W17" i="1"/>
  <c r="Z16" i="1"/>
  <c r="U17" i="1"/>
  <c r="X16" i="1"/>
  <c r="Y16" i="1" l="1"/>
  <c r="V17" i="1"/>
  <c r="U18" i="1"/>
  <c r="X17" i="1"/>
  <c r="W18" i="1"/>
  <c r="Z17" i="1"/>
  <c r="Y17" i="1" l="1"/>
  <c r="V18" i="1"/>
  <c r="X18" i="1"/>
  <c r="Z18" i="1"/>
  <c r="V19" i="1" l="1"/>
  <c r="Y18" i="1"/>
  <c r="Y19" i="1" l="1"/>
  <c r="V20" i="1"/>
  <c r="V21" i="1" l="1"/>
  <c r="Y20" i="1"/>
  <c r="V22" i="1" l="1"/>
  <c r="Y21" i="1"/>
  <c r="V23" i="1" l="1"/>
  <c r="Y22" i="1"/>
  <c r="V24" i="1" l="1"/>
  <c r="Y23" i="1"/>
  <c r="V25" i="1" l="1"/>
  <c r="Y24" i="1"/>
  <c r="V26" i="1" l="1"/>
  <c r="Y25" i="1"/>
  <c r="V27" i="1" l="1"/>
  <c r="Y26" i="1"/>
  <c r="V28" i="1" l="1"/>
  <c r="Y27" i="1"/>
  <c r="V29" i="1" l="1"/>
  <c r="Y28" i="1"/>
  <c r="V30" i="1" l="1"/>
  <c r="Y29" i="1"/>
  <c r="V31" i="1" l="1"/>
  <c r="Y30" i="1"/>
  <c r="V32" i="1" l="1"/>
  <c r="Y31" i="1"/>
  <c r="V33" i="1" l="1"/>
  <c r="Y32" i="1"/>
  <c r="V34" i="1" l="1"/>
  <c r="Y33" i="1"/>
  <c r="V35" i="1" l="1"/>
  <c r="Y34" i="1"/>
  <c r="V36" i="1" l="1"/>
  <c r="Y35" i="1"/>
  <c r="V37" i="1" l="1"/>
  <c r="Y36" i="1"/>
  <c r="V38" i="1" l="1"/>
  <c r="Y37" i="1"/>
  <c r="V39" i="1" l="1"/>
  <c r="Y38" i="1"/>
  <c r="V40" i="1" l="1"/>
  <c r="Y39" i="1"/>
  <c r="Y40" i="1" l="1"/>
  <c r="V41" i="1"/>
  <c r="V42" i="1" l="1"/>
  <c r="Y41" i="1"/>
  <c r="V43" i="1" l="1"/>
  <c r="Y42" i="1"/>
  <c r="V44" i="1" l="1"/>
  <c r="Y43" i="1"/>
  <c r="V45" i="1" l="1"/>
  <c r="Y44" i="1"/>
  <c r="V46" i="1" l="1"/>
  <c r="Y45" i="1"/>
  <c r="V47" i="1" l="1"/>
  <c r="Y46" i="1"/>
  <c r="V48" i="1" l="1"/>
  <c r="Y47" i="1"/>
  <c r="V49" i="1" l="1"/>
  <c r="Y48" i="1"/>
  <c r="V50" i="1" l="1"/>
  <c r="Y49" i="1"/>
  <c r="V51" i="1" l="1"/>
  <c r="Y50" i="1"/>
  <c r="V52" i="1" l="1"/>
  <c r="Y51" i="1"/>
  <c r="V53" i="1" l="1"/>
  <c r="Y52" i="1"/>
  <c r="V54" i="1" l="1"/>
  <c r="Y53" i="1"/>
  <c r="V55" i="1" l="1"/>
  <c r="Y54" i="1"/>
  <c r="V56" i="1" l="1"/>
  <c r="Y55" i="1"/>
  <c r="V57" i="1" l="1"/>
  <c r="Y56" i="1"/>
  <c r="V58" i="1" l="1"/>
  <c r="Y57" i="1"/>
  <c r="V59" i="1" l="1"/>
  <c r="Y58" i="1"/>
  <c r="V60" i="1" l="1"/>
  <c r="Y59" i="1"/>
  <c r="V61" i="1" l="1"/>
  <c r="Y60" i="1"/>
  <c r="V62" i="1" l="1"/>
  <c r="Y61" i="1"/>
  <c r="V63" i="1" l="1"/>
  <c r="Y62" i="1"/>
  <c r="V64" i="1" l="1"/>
  <c r="Y63" i="1"/>
  <c r="V65" i="1" l="1"/>
  <c r="Y64" i="1"/>
  <c r="V66" i="1" l="1"/>
  <c r="Y65" i="1"/>
  <c r="V67" i="1" l="1"/>
  <c r="Y66" i="1"/>
  <c r="V68" i="1" l="1"/>
  <c r="Y67" i="1"/>
  <c r="V69" i="1" l="1"/>
  <c r="Y68" i="1"/>
  <c r="V70" i="1" l="1"/>
  <c r="Y69" i="1"/>
  <c r="V71" i="1" l="1"/>
  <c r="Y70" i="1"/>
  <c r="V72" i="1" l="1"/>
  <c r="Y71" i="1"/>
  <c r="V73" i="1" l="1"/>
  <c r="Y72" i="1"/>
  <c r="V74" i="1" l="1"/>
  <c r="Y73" i="1"/>
  <c r="V75" i="1" l="1"/>
  <c r="Y74" i="1"/>
  <c r="V76" i="1" l="1"/>
  <c r="Y75" i="1"/>
  <c r="V77" i="1" l="1"/>
  <c r="Y76" i="1"/>
  <c r="V78" i="1" l="1"/>
  <c r="Y77" i="1"/>
  <c r="V79" i="1" l="1"/>
  <c r="Y78" i="1"/>
  <c r="V80" i="1" l="1"/>
  <c r="Y79" i="1"/>
  <c r="V81" i="1" l="1"/>
  <c r="Y80" i="1"/>
  <c r="V82" i="1" l="1"/>
  <c r="Y81" i="1"/>
  <c r="V83" i="1" l="1"/>
  <c r="Y82" i="1"/>
  <c r="V84" i="1" l="1"/>
  <c r="Y83" i="1"/>
  <c r="V85" i="1" l="1"/>
  <c r="Y84" i="1"/>
  <c r="V86" i="1" l="1"/>
  <c r="Y85" i="1"/>
  <c r="V87" i="1" l="1"/>
  <c r="Y86" i="1"/>
  <c r="V88" i="1" l="1"/>
  <c r="Y87" i="1"/>
  <c r="V89" i="1" l="1"/>
  <c r="Y88" i="1"/>
  <c r="V90" i="1" l="1"/>
  <c r="Y89" i="1"/>
  <c r="V91" i="1" l="1"/>
  <c r="Y90" i="1"/>
  <c r="V92" i="1" l="1"/>
  <c r="Y91" i="1"/>
  <c r="V93" i="1" l="1"/>
  <c r="Y92" i="1"/>
  <c r="V94" i="1" l="1"/>
  <c r="Y93" i="1"/>
  <c r="V95" i="1" l="1"/>
  <c r="Y94" i="1"/>
  <c r="V96" i="1" l="1"/>
  <c r="Y95" i="1"/>
  <c r="V97" i="1" l="1"/>
  <c r="Y96" i="1"/>
  <c r="V98" i="1" l="1"/>
  <c r="Y97" i="1"/>
  <c r="V99" i="1" l="1"/>
  <c r="Y98" i="1"/>
  <c r="V100" i="1" l="1"/>
  <c r="Y99" i="1"/>
  <c r="V101" i="1" l="1"/>
  <c r="Y100" i="1"/>
  <c r="V102" i="1" l="1"/>
  <c r="Y101" i="1"/>
  <c r="V103" i="1" l="1"/>
  <c r="Y102" i="1"/>
  <c r="V104" i="1" l="1"/>
  <c r="Y103" i="1"/>
  <c r="V105" i="1" l="1"/>
  <c r="Y104" i="1"/>
  <c r="V106" i="1" l="1"/>
  <c r="Y105" i="1"/>
  <c r="V107" i="1" l="1"/>
  <c r="Y106" i="1"/>
  <c r="V108" i="1" l="1"/>
  <c r="Y107" i="1"/>
  <c r="V109" i="1" l="1"/>
  <c r="Y108" i="1"/>
  <c r="V110" i="1" l="1"/>
  <c r="Y109" i="1"/>
  <c r="V111" i="1" l="1"/>
  <c r="Y110" i="1"/>
  <c r="V112" i="1" l="1"/>
  <c r="Y111" i="1"/>
  <c r="V113" i="1" l="1"/>
  <c r="Y112" i="1"/>
  <c r="V114" i="1" l="1"/>
  <c r="Y113" i="1"/>
  <c r="V115" i="1" l="1"/>
  <c r="Y114" i="1"/>
  <c r="V116" i="1" l="1"/>
  <c r="Y115" i="1"/>
  <c r="V117" i="1" l="1"/>
  <c r="Y116" i="1"/>
  <c r="Y117" i="1" l="1"/>
  <c r="V118" i="1"/>
  <c r="V119" i="1" l="1"/>
  <c r="Y118" i="1"/>
  <c r="V120" i="1" l="1"/>
  <c r="Y119" i="1"/>
  <c r="V121" i="1" l="1"/>
  <c r="Y120" i="1"/>
  <c r="V122" i="1" l="1"/>
  <c r="Y121" i="1"/>
  <c r="V123" i="1" l="1"/>
  <c r="Y122" i="1"/>
  <c r="V124" i="1" l="1"/>
  <c r="Y123" i="1"/>
  <c r="V125" i="1" l="1"/>
  <c r="Y124" i="1"/>
  <c r="V126" i="1" l="1"/>
  <c r="Y125" i="1"/>
  <c r="V127" i="1" l="1"/>
  <c r="Y126" i="1"/>
  <c r="V128" i="1" l="1"/>
  <c r="Y127" i="1"/>
  <c r="V129" i="1" l="1"/>
  <c r="Y128" i="1"/>
  <c r="V130" i="1" l="1"/>
  <c r="Y129" i="1"/>
  <c r="V131" i="1" l="1"/>
  <c r="Y130" i="1"/>
  <c r="V132" i="1" l="1"/>
  <c r="Y131" i="1"/>
  <c r="V133" i="1" l="1"/>
  <c r="Y132" i="1"/>
  <c r="V134" i="1" l="1"/>
  <c r="Y133" i="1"/>
  <c r="V135" i="1" l="1"/>
  <c r="Y134" i="1"/>
  <c r="V136" i="1" l="1"/>
  <c r="Y135" i="1"/>
  <c r="V137" i="1" l="1"/>
  <c r="Y136" i="1"/>
  <c r="V138" i="1" l="1"/>
  <c r="Y137" i="1"/>
  <c r="V139" i="1" l="1"/>
  <c r="Y138" i="1"/>
  <c r="V140" i="1" l="1"/>
  <c r="Y139" i="1"/>
  <c r="V141" i="1" l="1"/>
  <c r="Y140" i="1"/>
  <c r="V142" i="1" l="1"/>
  <c r="Y141" i="1"/>
  <c r="V143" i="1" l="1"/>
  <c r="Y142" i="1"/>
  <c r="V144" i="1" l="1"/>
  <c r="Y143" i="1"/>
  <c r="V145" i="1" l="1"/>
  <c r="Y144" i="1"/>
  <c r="V146" i="1" l="1"/>
  <c r="Y145" i="1"/>
  <c r="V147" i="1" l="1"/>
  <c r="Y146" i="1"/>
  <c r="V148" i="1" l="1"/>
  <c r="Y147" i="1"/>
  <c r="V149" i="1" l="1"/>
  <c r="Y148" i="1"/>
  <c r="V150" i="1" l="1"/>
  <c r="Y149" i="1"/>
  <c r="V151" i="1" l="1"/>
  <c r="Y150" i="1"/>
  <c r="V152" i="1" l="1"/>
  <c r="Y151" i="1"/>
  <c r="V153" i="1" l="1"/>
  <c r="Y152" i="1"/>
  <c r="V154" i="1" l="1"/>
  <c r="Y153" i="1"/>
  <c r="V155" i="1" l="1"/>
  <c r="Y154" i="1"/>
  <c r="V156" i="1" l="1"/>
  <c r="Y155" i="1"/>
  <c r="V157" i="1" l="1"/>
  <c r="Y156" i="1"/>
  <c r="V158" i="1" l="1"/>
  <c r="Y157" i="1"/>
  <c r="V159" i="1" l="1"/>
  <c r="Y158" i="1"/>
  <c r="V160" i="1" l="1"/>
  <c r="Y159" i="1"/>
  <c r="V161" i="1" l="1"/>
  <c r="Y160" i="1"/>
  <c r="V162" i="1" l="1"/>
  <c r="Y161" i="1"/>
  <c r="V163" i="1" l="1"/>
  <c r="Y162" i="1"/>
  <c r="V164" i="1" l="1"/>
  <c r="Y163" i="1"/>
  <c r="V165" i="1" l="1"/>
  <c r="Y164" i="1"/>
  <c r="V166" i="1" l="1"/>
  <c r="Y165" i="1"/>
  <c r="V167" i="1" l="1"/>
  <c r="Y166" i="1"/>
  <c r="V168" i="1" l="1"/>
  <c r="Y167" i="1"/>
  <c r="V169" i="1" l="1"/>
  <c r="Y168" i="1"/>
  <c r="V170" i="1" l="1"/>
  <c r="Y169" i="1"/>
  <c r="V171" i="1" l="1"/>
  <c r="Y170" i="1"/>
  <c r="V172" i="1" l="1"/>
  <c r="Y171" i="1"/>
  <c r="V173" i="1" l="1"/>
  <c r="Y172" i="1"/>
  <c r="V174" i="1" l="1"/>
  <c r="Y173" i="1"/>
  <c r="V175" i="1" l="1"/>
  <c r="Y174" i="1"/>
  <c r="V176" i="1" l="1"/>
  <c r="Y175" i="1"/>
  <c r="V177" i="1" l="1"/>
  <c r="Y176" i="1"/>
  <c r="V178" i="1" l="1"/>
  <c r="Y177" i="1"/>
  <c r="V179" i="1" l="1"/>
  <c r="Y178" i="1"/>
  <c r="V180" i="1" l="1"/>
  <c r="Y179" i="1"/>
  <c r="V181" i="1" l="1"/>
  <c r="Y180" i="1"/>
  <c r="V182" i="1" l="1"/>
  <c r="Y181" i="1"/>
  <c r="V183" i="1" l="1"/>
  <c r="Y182" i="1"/>
  <c r="V184" i="1" l="1"/>
  <c r="Y183" i="1"/>
  <c r="V185" i="1" l="1"/>
  <c r="Y184" i="1"/>
  <c r="V186" i="1" l="1"/>
  <c r="Y185" i="1"/>
  <c r="V187" i="1" l="1"/>
  <c r="Y186" i="1"/>
  <c r="V188" i="1" l="1"/>
  <c r="Y187" i="1"/>
  <c r="V189" i="1" l="1"/>
  <c r="Y188" i="1"/>
  <c r="V190" i="1" l="1"/>
  <c r="Y189" i="1"/>
  <c r="V191" i="1" l="1"/>
  <c r="Y190" i="1"/>
  <c r="V192" i="1" l="1"/>
  <c r="Y191" i="1"/>
  <c r="V193" i="1" l="1"/>
  <c r="Y192" i="1"/>
  <c r="V194" i="1" l="1"/>
  <c r="Y193" i="1"/>
  <c r="V195" i="1" l="1"/>
  <c r="Y194" i="1"/>
  <c r="V196" i="1" l="1"/>
  <c r="Y195" i="1"/>
  <c r="V197" i="1" l="1"/>
  <c r="Y196" i="1"/>
  <c r="V198" i="1" l="1"/>
  <c r="Y197" i="1"/>
  <c r="V199" i="1" l="1"/>
  <c r="Y198" i="1"/>
  <c r="V200" i="1" l="1"/>
  <c r="Y199" i="1"/>
  <c r="V201" i="1" l="1"/>
  <c r="Y200" i="1"/>
  <c r="V202" i="1" l="1"/>
  <c r="Y201" i="1"/>
  <c r="V203" i="1" l="1"/>
  <c r="Y202" i="1"/>
  <c r="V204" i="1" l="1"/>
  <c r="Y203" i="1"/>
  <c r="V205" i="1" l="1"/>
  <c r="Y204" i="1"/>
  <c r="V206" i="1" l="1"/>
  <c r="Y205" i="1"/>
  <c r="V207" i="1" l="1"/>
  <c r="Y206" i="1"/>
  <c r="V208" i="1" l="1"/>
  <c r="Y207" i="1"/>
  <c r="V209" i="1" l="1"/>
  <c r="Y208" i="1"/>
  <c r="V210" i="1" l="1"/>
  <c r="Y209" i="1"/>
  <c r="V211" i="1" l="1"/>
  <c r="Y210" i="1"/>
  <c r="V212" i="1" l="1"/>
  <c r="Y211" i="1"/>
  <c r="V213" i="1" l="1"/>
  <c r="Y212" i="1"/>
  <c r="V214" i="1" l="1"/>
  <c r="Y213" i="1"/>
  <c r="V215" i="1" l="1"/>
  <c r="Y214" i="1"/>
  <c r="V216" i="1" l="1"/>
  <c r="Y215" i="1"/>
  <c r="V217" i="1" l="1"/>
  <c r="Y216" i="1"/>
  <c r="V218" i="1" l="1"/>
  <c r="Y217" i="1"/>
  <c r="Y218" i="1" l="1"/>
  <c r="V219" i="1"/>
  <c r="V220" i="1" l="1"/>
  <c r="Y219" i="1"/>
  <c r="V221" i="1" l="1"/>
  <c r="Y220" i="1"/>
  <c r="V222" i="1" l="1"/>
  <c r="Y221" i="1"/>
  <c r="V223" i="1" l="1"/>
  <c r="Y222" i="1"/>
  <c r="V224" i="1" l="1"/>
  <c r="Y223" i="1"/>
  <c r="V225" i="1" l="1"/>
  <c r="Y224" i="1"/>
  <c r="V226" i="1" l="1"/>
  <c r="Y225" i="1"/>
  <c r="V227" i="1" l="1"/>
  <c r="Y226" i="1"/>
  <c r="V228" i="1" l="1"/>
  <c r="Y227" i="1"/>
  <c r="V229" i="1" l="1"/>
  <c r="Y228" i="1"/>
  <c r="V230" i="1" l="1"/>
  <c r="Y229" i="1"/>
  <c r="V231" i="1" l="1"/>
  <c r="Y230" i="1"/>
  <c r="V232" i="1" l="1"/>
  <c r="Y231" i="1"/>
  <c r="V233" i="1" l="1"/>
  <c r="Y232" i="1"/>
  <c r="V234" i="1" l="1"/>
  <c r="Y233" i="1"/>
  <c r="V235" i="1" l="1"/>
  <c r="Y234" i="1"/>
  <c r="V236" i="1" l="1"/>
  <c r="Y235" i="1"/>
  <c r="V237" i="1" l="1"/>
  <c r="Y236" i="1"/>
  <c r="V238" i="1" l="1"/>
  <c r="Y237" i="1"/>
  <c r="V239" i="1" l="1"/>
  <c r="Y238" i="1"/>
  <c r="V240" i="1" l="1"/>
  <c r="Y239" i="1"/>
  <c r="V241" i="1" l="1"/>
  <c r="Y240" i="1"/>
  <c r="V242" i="1" l="1"/>
  <c r="Y241" i="1"/>
  <c r="V243" i="1" l="1"/>
  <c r="Y242" i="1"/>
  <c r="V244" i="1" l="1"/>
  <c r="Y243" i="1"/>
  <c r="V245" i="1" l="1"/>
  <c r="Y244" i="1"/>
  <c r="V246" i="1" l="1"/>
  <c r="Y245" i="1"/>
  <c r="V247" i="1" l="1"/>
  <c r="Y246" i="1"/>
  <c r="V248" i="1" l="1"/>
  <c r="Y247" i="1"/>
  <c r="V249" i="1" l="1"/>
  <c r="Y248" i="1"/>
  <c r="V250" i="1" l="1"/>
  <c r="Y249" i="1"/>
  <c r="V251" i="1" l="1"/>
  <c r="Y250" i="1"/>
  <c r="V252" i="1" l="1"/>
  <c r="Y251" i="1"/>
  <c r="V253" i="1" l="1"/>
  <c r="Y252" i="1"/>
  <c r="V254" i="1" l="1"/>
  <c r="Y253" i="1"/>
  <c r="V255" i="1" l="1"/>
  <c r="Y254" i="1"/>
  <c r="V256" i="1" l="1"/>
  <c r="Y255" i="1"/>
  <c r="V257" i="1" l="1"/>
  <c r="Y256" i="1"/>
  <c r="V258" i="1" l="1"/>
  <c r="Y257" i="1"/>
  <c r="V259" i="1" l="1"/>
  <c r="Y258" i="1"/>
  <c r="V260" i="1" l="1"/>
  <c r="Y259" i="1"/>
  <c r="V261" i="1" l="1"/>
  <c r="Y260" i="1"/>
  <c r="V262" i="1" l="1"/>
  <c r="Y261" i="1"/>
  <c r="V263" i="1" l="1"/>
  <c r="Y262" i="1"/>
  <c r="V264" i="1" l="1"/>
  <c r="Y263" i="1"/>
  <c r="V265" i="1" l="1"/>
  <c r="Y264" i="1"/>
  <c r="V266" i="1" l="1"/>
  <c r="Y265" i="1"/>
  <c r="V267" i="1" l="1"/>
  <c r="Y266" i="1"/>
  <c r="V268" i="1" l="1"/>
  <c r="Y267" i="1"/>
  <c r="V269" i="1" l="1"/>
  <c r="Y268" i="1"/>
  <c r="V270" i="1" l="1"/>
  <c r="Y269" i="1"/>
  <c r="V271" i="1" l="1"/>
  <c r="Y270" i="1"/>
  <c r="V272" i="1" l="1"/>
  <c r="Y271" i="1"/>
  <c r="V273" i="1" l="1"/>
  <c r="Y272" i="1"/>
  <c r="V274" i="1" l="1"/>
  <c r="Y273" i="1"/>
  <c r="V275" i="1" l="1"/>
  <c r="Y274" i="1"/>
  <c r="V276" i="1" l="1"/>
  <c r="Y275" i="1"/>
  <c r="V277" i="1" l="1"/>
  <c r="Y276" i="1"/>
  <c r="V278" i="1" l="1"/>
  <c r="Y277" i="1"/>
  <c r="V279" i="1" l="1"/>
  <c r="Y278" i="1"/>
  <c r="V280" i="1" l="1"/>
  <c r="Y279" i="1"/>
  <c r="V281" i="1" l="1"/>
  <c r="Y280" i="1"/>
  <c r="V282" i="1" l="1"/>
  <c r="Y281" i="1"/>
  <c r="V283" i="1" l="1"/>
  <c r="Y282" i="1"/>
  <c r="V284" i="1" l="1"/>
  <c r="Y283" i="1"/>
  <c r="V285" i="1" l="1"/>
  <c r="Y284" i="1"/>
  <c r="V286" i="1" l="1"/>
  <c r="Y285" i="1"/>
  <c r="V287" i="1" l="1"/>
  <c r="Y286" i="1"/>
  <c r="V288" i="1" l="1"/>
  <c r="Y287" i="1"/>
  <c r="V289" i="1" l="1"/>
  <c r="Y288" i="1"/>
  <c r="V290" i="1" l="1"/>
  <c r="Y289" i="1"/>
  <c r="V291" i="1" l="1"/>
  <c r="Y290" i="1"/>
  <c r="V292" i="1" l="1"/>
  <c r="Y291" i="1"/>
  <c r="V293" i="1" l="1"/>
  <c r="Y292" i="1"/>
  <c r="V294" i="1" l="1"/>
  <c r="Y293" i="1"/>
  <c r="V295" i="1" l="1"/>
  <c r="Y294" i="1"/>
  <c r="V296" i="1" l="1"/>
  <c r="Y295" i="1"/>
  <c r="V297" i="1" l="1"/>
  <c r="Y296" i="1"/>
  <c r="V298" i="1" l="1"/>
  <c r="Y297" i="1"/>
  <c r="V299" i="1" l="1"/>
  <c r="Y298" i="1"/>
  <c r="V300" i="1" l="1"/>
  <c r="Y299" i="1"/>
  <c r="V301" i="1" l="1"/>
  <c r="Y300" i="1"/>
  <c r="V302" i="1" l="1"/>
  <c r="Y301" i="1"/>
  <c r="V303" i="1" l="1"/>
  <c r="Y302" i="1"/>
  <c r="V304" i="1" l="1"/>
  <c r="Y303" i="1"/>
  <c r="V305" i="1" l="1"/>
  <c r="Y304" i="1"/>
  <c r="V306" i="1" l="1"/>
  <c r="Y305" i="1"/>
  <c r="V307" i="1" l="1"/>
  <c r="Y306" i="1"/>
  <c r="V308" i="1" l="1"/>
  <c r="Y307" i="1"/>
  <c r="V309" i="1" l="1"/>
  <c r="Y308" i="1"/>
  <c r="V310" i="1" l="1"/>
  <c r="Y309" i="1"/>
  <c r="V311" i="1" l="1"/>
  <c r="Y310" i="1"/>
  <c r="V312" i="1" l="1"/>
  <c r="Y311" i="1"/>
  <c r="V313" i="1" l="1"/>
  <c r="Y312" i="1"/>
  <c r="V314" i="1" l="1"/>
  <c r="Y313" i="1"/>
  <c r="V315" i="1" l="1"/>
  <c r="Y314" i="1"/>
  <c r="V316" i="1" l="1"/>
  <c r="Y315" i="1"/>
  <c r="V317" i="1" l="1"/>
  <c r="Y316" i="1"/>
  <c r="V318" i="1" l="1"/>
  <c r="Y317" i="1"/>
  <c r="V319" i="1" l="1"/>
  <c r="Y318" i="1"/>
  <c r="V320" i="1" l="1"/>
  <c r="Y319" i="1"/>
  <c r="V321" i="1" l="1"/>
  <c r="Y320" i="1"/>
  <c r="V322" i="1" l="1"/>
  <c r="Y321" i="1"/>
  <c r="V323" i="1" l="1"/>
  <c r="Y322" i="1"/>
  <c r="V324" i="1" l="1"/>
  <c r="Y323" i="1"/>
  <c r="V325" i="1" l="1"/>
  <c r="Y324" i="1"/>
  <c r="V326" i="1" l="1"/>
  <c r="Y325" i="1"/>
  <c r="V327" i="1" l="1"/>
  <c r="Y326" i="1"/>
  <c r="V328" i="1" l="1"/>
  <c r="Y327" i="1"/>
  <c r="V329" i="1" l="1"/>
  <c r="Y328" i="1"/>
  <c r="V330" i="1" l="1"/>
  <c r="Y329" i="1"/>
  <c r="V331" i="1" l="1"/>
  <c r="Y330" i="1"/>
  <c r="V332" i="1" l="1"/>
  <c r="Y331" i="1"/>
  <c r="V333" i="1" l="1"/>
  <c r="Y332" i="1"/>
  <c r="V334" i="1" l="1"/>
  <c r="Y333" i="1"/>
  <c r="V335" i="1" l="1"/>
  <c r="Y334" i="1"/>
  <c r="V336" i="1" l="1"/>
  <c r="Y335" i="1"/>
  <c r="V337" i="1" l="1"/>
  <c r="Y336" i="1"/>
  <c r="V338" i="1" l="1"/>
  <c r="Y337" i="1"/>
  <c r="V339" i="1" l="1"/>
  <c r="Y338" i="1"/>
  <c r="V340" i="1" l="1"/>
  <c r="Y339" i="1"/>
  <c r="V341" i="1" l="1"/>
  <c r="Y340" i="1"/>
  <c r="V342" i="1" l="1"/>
  <c r="Y341" i="1"/>
  <c r="V343" i="1" l="1"/>
  <c r="Y342" i="1"/>
  <c r="V344" i="1" l="1"/>
  <c r="Y343" i="1"/>
  <c r="V345" i="1" l="1"/>
  <c r="Y344" i="1"/>
  <c r="V346" i="1" l="1"/>
  <c r="Y345" i="1"/>
  <c r="V347" i="1" l="1"/>
  <c r="Y346" i="1"/>
  <c r="V348" i="1" l="1"/>
  <c r="Y347" i="1"/>
  <c r="V349" i="1" l="1"/>
  <c r="Y348" i="1"/>
  <c r="V350" i="1" l="1"/>
  <c r="Y349" i="1"/>
  <c r="V351" i="1" l="1"/>
  <c r="Y350" i="1"/>
  <c r="V352" i="1" l="1"/>
  <c r="Y351" i="1"/>
  <c r="V353" i="1" l="1"/>
  <c r="Y352" i="1"/>
  <c r="V354" i="1" l="1"/>
  <c r="Y353" i="1"/>
  <c r="V355" i="1" l="1"/>
  <c r="Y354" i="1"/>
  <c r="V356" i="1" l="1"/>
  <c r="Y355" i="1"/>
  <c r="V357" i="1" l="1"/>
  <c r="Y356" i="1"/>
  <c r="V358" i="1" l="1"/>
  <c r="Y357" i="1"/>
  <c r="V359" i="1" l="1"/>
  <c r="Y358" i="1"/>
  <c r="V360" i="1" l="1"/>
  <c r="Y359" i="1"/>
  <c r="V361" i="1" l="1"/>
  <c r="Y360" i="1"/>
  <c r="V362" i="1" l="1"/>
  <c r="Y361" i="1"/>
  <c r="V363" i="1" l="1"/>
  <c r="Y362" i="1"/>
  <c r="V364" i="1" l="1"/>
  <c r="Y363" i="1"/>
  <c r="V365" i="1" l="1"/>
  <c r="Y364" i="1"/>
  <c r="V366" i="1" l="1"/>
  <c r="Y365" i="1"/>
  <c r="V367" i="1" l="1"/>
  <c r="Y366" i="1"/>
  <c r="V368" i="1" l="1"/>
  <c r="Y367" i="1"/>
  <c r="V369" i="1" l="1"/>
  <c r="Y368" i="1"/>
  <c r="V370" i="1" l="1"/>
  <c r="Y369" i="1"/>
  <c r="V371" i="1" l="1"/>
  <c r="Y370" i="1"/>
  <c r="V372" i="1" l="1"/>
  <c r="Y371" i="1"/>
  <c r="V373" i="1" l="1"/>
  <c r="Y372" i="1"/>
  <c r="V374" i="1" l="1"/>
  <c r="Y373" i="1"/>
  <c r="V375" i="1" l="1"/>
  <c r="Y374" i="1"/>
  <c r="V376" i="1" l="1"/>
  <c r="Y375" i="1"/>
  <c r="V377" i="1" l="1"/>
  <c r="Y376" i="1"/>
  <c r="V378" i="1" l="1"/>
  <c r="Y377" i="1"/>
  <c r="V379" i="1" l="1"/>
  <c r="Y378" i="1"/>
  <c r="V380" i="1" l="1"/>
  <c r="Y379" i="1"/>
  <c r="V381" i="1" l="1"/>
  <c r="Y380" i="1"/>
  <c r="V382" i="1" l="1"/>
  <c r="Y381" i="1"/>
  <c r="V383" i="1" l="1"/>
  <c r="Y382" i="1"/>
  <c r="V384" i="1" l="1"/>
  <c r="Y383" i="1"/>
  <c r="V385" i="1" l="1"/>
  <c r="Y384" i="1"/>
  <c r="V386" i="1" l="1"/>
  <c r="Y385" i="1"/>
  <c r="V387" i="1" l="1"/>
  <c r="Y386" i="1"/>
  <c r="V388" i="1" l="1"/>
  <c r="Y387" i="1"/>
  <c r="V389" i="1" l="1"/>
  <c r="Y388" i="1"/>
  <c r="V390" i="1" l="1"/>
  <c r="Y389" i="1"/>
  <c r="V391" i="1" l="1"/>
  <c r="Y390" i="1"/>
  <c r="V392" i="1" l="1"/>
  <c r="Y391" i="1"/>
  <c r="V393" i="1" l="1"/>
  <c r="Y392" i="1"/>
  <c r="V394" i="1" l="1"/>
  <c r="Y393" i="1"/>
  <c r="V395" i="1" l="1"/>
  <c r="Y394" i="1"/>
  <c r="V396" i="1" l="1"/>
  <c r="Y395" i="1"/>
  <c r="V397" i="1" l="1"/>
  <c r="Y396" i="1"/>
  <c r="V398" i="1" l="1"/>
  <c r="Y397" i="1"/>
  <c r="V399" i="1" l="1"/>
  <c r="Y398" i="1"/>
  <c r="V400" i="1" l="1"/>
  <c r="Y399" i="1"/>
  <c r="V401" i="1" l="1"/>
  <c r="Y400" i="1"/>
  <c r="V402" i="1" l="1"/>
  <c r="Y401" i="1"/>
  <c r="V403" i="1" l="1"/>
  <c r="Y402" i="1"/>
  <c r="V404" i="1" l="1"/>
  <c r="Y403" i="1"/>
  <c r="V405" i="1" l="1"/>
  <c r="Y404" i="1"/>
  <c r="V406" i="1" l="1"/>
  <c r="Y405" i="1"/>
  <c r="V407" i="1" l="1"/>
  <c r="Y406" i="1"/>
  <c r="V408" i="1" l="1"/>
  <c r="Y407" i="1"/>
  <c r="V409" i="1" l="1"/>
  <c r="Y408" i="1"/>
  <c r="V410" i="1" l="1"/>
  <c r="Y409" i="1"/>
  <c r="V411" i="1" l="1"/>
  <c r="Y410" i="1"/>
  <c r="V412" i="1" l="1"/>
  <c r="Y411" i="1"/>
  <c r="V413" i="1" l="1"/>
  <c r="Y412" i="1"/>
  <c r="V414" i="1" l="1"/>
  <c r="Y413" i="1"/>
  <c r="V415" i="1" l="1"/>
  <c r="Y414" i="1"/>
  <c r="V416" i="1" l="1"/>
  <c r="Y415" i="1"/>
  <c r="V417" i="1" l="1"/>
  <c r="Y416" i="1"/>
  <c r="V418" i="1" l="1"/>
  <c r="Y417" i="1"/>
  <c r="V419" i="1" l="1"/>
  <c r="Y418" i="1"/>
  <c r="V420" i="1" l="1"/>
  <c r="Y419" i="1"/>
  <c r="V421" i="1" l="1"/>
  <c r="Y420" i="1"/>
  <c r="V422" i="1" l="1"/>
  <c r="Y421" i="1"/>
  <c r="V423" i="1" l="1"/>
  <c r="Y422" i="1"/>
  <c r="V424" i="1" l="1"/>
  <c r="Y423" i="1"/>
  <c r="V425" i="1" l="1"/>
  <c r="Y424" i="1"/>
  <c r="V426" i="1" l="1"/>
  <c r="Y425" i="1"/>
  <c r="V427" i="1" l="1"/>
  <c r="Y426" i="1"/>
  <c r="V428" i="1" l="1"/>
  <c r="Y427" i="1"/>
  <c r="V429" i="1" l="1"/>
  <c r="Y428" i="1"/>
  <c r="V430" i="1" l="1"/>
  <c r="Y429" i="1"/>
  <c r="V431" i="1" l="1"/>
  <c r="Y430" i="1"/>
  <c r="V432" i="1" l="1"/>
  <c r="Y431" i="1"/>
  <c r="V433" i="1" l="1"/>
  <c r="Y432" i="1"/>
  <c r="V434" i="1" l="1"/>
  <c r="Y433" i="1"/>
  <c r="V435" i="1" l="1"/>
  <c r="Y434" i="1"/>
  <c r="V436" i="1" l="1"/>
  <c r="Y435" i="1"/>
  <c r="V437" i="1" l="1"/>
  <c r="Y436" i="1"/>
  <c r="V438" i="1" l="1"/>
  <c r="Y437" i="1"/>
  <c r="V439" i="1" l="1"/>
  <c r="Y438" i="1"/>
  <c r="V440" i="1" l="1"/>
  <c r="Y439" i="1"/>
  <c r="V441" i="1" l="1"/>
  <c r="Y440" i="1"/>
  <c r="V442" i="1" l="1"/>
  <c r="Y441" i="1"/>
  <c r="V443" i="1" l="1"/>
  <c r="Y442" i="1"/>
  <c r="V444" i="1" l="1"/>
  <c r="Y443" i="1"/>
  <c r="V445" i="1" l="1"/>
  <c r="Y444" i="1"/>
  <c r="V446" i="1" l="1"/>
  <c r="Y445" i="1"/>
  <c r="V447" i="1" l="1"/>
  <c r="Y446" i="1"/>
  <c r="V448" i="1" l="1"/>
  <c r="Y447" i="1"/>
  <c r="V449" i="1" l="1"/>
  <c r="Y448" i="1"/>
  <c r="V450" i="1" l="1"/>
  <c r="Y449" i="1"/>
  <c r="V451" i="1" l="1"/>
  <c r="Y450" i="1"/>
  <c r="V452" i="1" l="1"/>
  <c r="Y451" i="1"/>
  <c r="V453" i="1" l="1"/>
  <c r="Y452" i="1"/>
  <c r="V454" i="1" l="1"/>
  <c r="Y453" i="1"/>
  <c r="V455" i="1" l="1"/>
  <c r="Y454" i="1"/>
  <c r="V456" i="1" l="1"/>
  <c r="Y455" i="1"/>
  <c r="V457" i="1" l="1"/>
  <c r="Y456" i="1"/>
  <c r="V458" i="1" l="1"/>
  <c r="Y457" i="1"/>
  <c r="V459" i="1" l="1"/>
  <c r="Y458" i="1"/>
  <c r="V460" i="1" l="1"/>
  <c r="Y459" i="1"/>
  <c r="V461" i="1" l="1"/>
  <c r="Y460" i="1"/>
  <c r="V462" i="1" l="1"/>
  <c r="Y461" i="1"/>
  <c r="V463" i="1" l="1"/>
  <c r="Y462" i="1"/>
  <c r="V464" i="1" l="1"/>
  <c r="Y463" i="1"/>
  <c r="V465" i="1" l="1"/>
  <c r="Y464" i="1"/>
  <c r="V466" i="1" l="1"/>
  <c r="Y465" i="1"/>
  <c r="V467" i="1" l="1"/>
  <c r="Y466" i="1"/>
  <c r="V468" i="1" l="1"/>
  <c r="Y468" i="1" s="1"/>
  <c r="AD19" i="1" s="1"/>
  <c r="AD22" i="1" s="1"/>
  <c r="Y467" i="1"/>
  <c r="R51" i="1" l="1"/>
  <c r="T51" i="1" s="1"/>
  <c r="U19" i="1"/>
  <c r="X19" i="1" s="1"/>
  <c r="R19" i="1"/>
  <c r="T19" i="1" s="1"/>
  <c r="W19" i="1"/>
  <c r="Z19" i="1" s="1"/>
  <c r="R52" i="1"/>
  <c r="T52" i="1" s="1"/>
  <c r="R142" i="1"/>
  <c r="T142" i="1" s="1"/>
  <c r="R146" i="1"/>
  <c r="T146" i="1" s="1"/>
  <c r="R150" i="1"/>
  <c r="T150" i="1" s="1"/>
  <c r="R154" i="1"/>
  <c r="T154" i="1" s="1"/>
  <c r="R160" i="1"/>
  <c r="T160" i="1" s="1"/>
  <c r="R145" i="1"/>
  <c r="T145" i="1" s="1"/>
  <c r="R149" i="1"/>
  <c r="T149" i="1" s="1"/>
  <c r="R153" i="1"/>
  <c r="T153" i="1" s="1"/>
  <c r="R159" i="1"/>
  <c r="T159" i="1" s="1"/>
  <c r="R53" i="1"/>
  <c r="T53" i="1" s="1"/>
  <c r="R115" i="1"/>
  <c r="T115" i="1" s="1"/>
  <c r="R143" i="1"/>
  <c r="T143" i="1" s="1"/>
  <c r="R144" i="1"/>
  <c r="T144" i="1" s="1"/>
  <c r="R147" i="1"/>
  <c r="T147" i="1" s="1"/>
  <c r="R148" i="1"/>
  <c r="T148" i="1" s="1"/>
  <c r="R151" i="1"/>
  <c r="T151" i="1" s="1"/>
  <c r="R152" i="1"/>
  <c r="T152" i="1" s="1"/>
  <c r="R155" i="1"/>
  <c r="T155" i="1" s="1"/>
  <c r="R158" i="1"/>
  <c r="T158" i="1" s="1"/>
  <c r="R162" i="1"/>
  <c r="T162" i="1" s="1"/>
  <c r="R185" i="1"/>
  <c r="T185" i="1" s="1"/>
  <c r="R184" i="1"/>
  <c r="T184" i="1" s="1"/>
  <c r="R161" i="1"/>
  <c r="T161" i="1" s="1"/>
  <c r="R163" i="1"/>
  <c r="T163" i="1" s="1"/>
  <c r="R164" i="1"/>
  <c r="T164" i="1" s="1"/>
  <c r="R165" i="1"/>
  <c r="T165" i="1" s="1"/>
  <c r="R171" i="1"/>
  <c r="T171" i="1" s="1"/>
  <c r="R182" i="1"/>
  <c r="T182" i="1" s="1"/>
  <c r="R183" i="1"/>
  <c r="T183" i="1" s="1"/>
  <c r="R186" i="1"/>
  <c r="T186" i="1" s="1"/>
  <c r="R187" i="1"/>
  <c r="T187" i="1" s="1"/>
  <c r="R222" i="1"/>
  <c r="T222" i="1" s="1"/>
  <c r="R465" i="1"/>
  <c r="T465" i="1" s="1"/>
  <c r="U20" i="1" l="1"/>
  <c r="U21" i="1" s="1"/>
  <c r="X21" i="1" s="1"/>
  <c r="W20" i="1"/>
  <c r="X20" i="1" l="1"/>
  <c r="U22" i="1"/>
  <c r="X22" i="1" s="1"/>
  <c r="W21" i="1"/>
  <c r="Z20" i="1"/>
  <c r="U23" i="1" l="1"/>
  <c r="X23" i="1" s="1"/>
  <c r="W22" i="1"/>
  <c r="Z21" i="1"/>
  <c r="U24" i="1" l="1"/>
  <c r="W23" i="1"/>
  <c r="Z22" i="1"/>
  <c r="X24" i="1"/>
  <c r="U25" i="1"/>
  <c r="X25" i="1" l="1"/>
  <c r="U26" i="1"/>
  <c r="Z23" i="1"/>
  <c r="W24" i="1"/>
  <c r="W25" i="1" l="1"/>
  <c r="Z24" i="1"/>
  <c r="U27" i="1"/>
  <c r="X26" i="1"/>
  <c r="X27" i="1" l="1"/>
  <c r="U28" i="1"/>
  <c r="W26" i="1"/>
  <c r="Z25" i="1"/>
  <c r="Z26" i="1" l="1"/>
  <c r="W27" i="1"/>
  <c r="U29" i="1"/>
  <c r="X28" i="1"/>
  <c r="Z27" i="1" l="1"/>
  <c r="W28" i="1"/>
  <c r="X29" i="1"/>
  <c r="U30" i="1"/>
  <c r="W29" i="1" l="1"/>
  <c r="Z28" i="1"/>
  <c r="X30" i="1"/>
  <c r="U31" i="1"/>
  <c r="X31" i="1" l="1"/>
  <c r="U32" i="1"/>
  <c r="Z29" i="1"/>
  <c r="W30" i="1"/>
  <c r="Z30" i="1" l="1"/>
  <c r="W31" i="1"/>
  <c r="U33" i="1"/>
  <c r="X32" i="1"/>
  <c r="Z31" i="1" l="1"/>
  <c r="W32" i="1"/>
  <c r="U34" i="1"/>
  <c r="X33" i="1"/>
  <c r="X34" i="1" l="1"/>
  <c r="U35" i="1"/>
  <c r="Z32" i="1"/>
  <c r="W33" i="1"/>
  <c r="W34" i="1" l="1"/>
  <c r="Z33" i="1"/>
  <c r="X35" i="1"/>
  <c r="U36" i="1"/>
  <c r="U37" i="1" l="1"/>
  <c r="X36" i="1"/>
  <c r="Z34" i="1"/>
  <c r="W35" i="1"/>
  <c r="Z35" i="1" l="1"/>
  <c r="W36" i="1"/>
  <c r="X37" i="1"/>
  <c r="U38" i="1"/>
  <c r="U39" i="1" l="1"/>
  <c r="X38" i="1"/>
  <c r="W37" i="1"/>
  <c r="Z36" i="1"/>
  <c r="Z37" i="1" l="1"/>
  <c r="W38" i="1"/>
  <c r="X39" i="1"/>
  <c r="U40" i="1"/>
  <c r="X40" i="1" l="1"/>
  <c r="U41" i="1"/>
  <c r="Z38" i="1"/>
  <c r="W39" i="1"/>
  <c r="Z39" i="1" l="1"/>
  <c r="W40" i="1"/>
  <c r="U42" i="1"/>
  <c r="X41" i="1"/>
  <c r="X42" i="1" l="1"/>
  <c r="U43" i="1"/>
  <c r="W41" i="1"/>
  <c r="Z40" i="1"/>
  <c r="Z41" i="1" l="1"/>
  <c r="W42" i="1"/>
  <c r="X43" i="1"/>
  <c r="U44" i="1"/>
  <c r="Z42" i="1" l="1"/>
  <c r="W43" i="1"/>
  <c r="U45" i="1"/>
  <c r="X44" i="1"/>
  <c r="U46" i="1" l="1"/>
  <c r="X45" i="1"/>
  <c r="Z43" i="1"/>
  <c r="W44" i="1"/>
  <c r="W45" i="1" l="1"/>
  <c r="Z44" i="1"/>
  <c r="X46" i="1"/>
  <c r="U47" i="1"/>
  <c r="X47" i="1" l="1"/>
  <c r="U48" i="1"/>
  <c r="Z45" i="1"/>
  <c r="W46" i="1"/>
  <c r="W47" i="1" l="1"/>
  <c r="Z46" i="1"/>
  <c r="U49" i="1"/>
  <c r="X48" i="1"/>
  <c r="X49" i="1" l="1"/>
  <c r="U50" i="1"/>
  <c r="Z47" i="1"/>
  <c r="W48" i="1"/>
  <c r="Z48" i="1" l="1"/>
  <c r="W49" i="1"/>
  <c r="U51" i="1"/>
  <c r="X50" i="1"/>
  <c r="X51" i="1" l="1"/>
  <c r="U52" i="1"/>
  <c r="W50" i="1"/>
  <c r="Z49" i="1"/>
  <c r="Z50" i="1" l="1"/>
  <c r="W51" i="1"/>
  <c r="X52" i="1"/>
  <c r="U53" i="1"/>
  <c r="X53" i="1" l="1"/>
  <c r="U54" i="1"/>
  <c r="Z51" i="1"/>
  <c r="W52" i="1"/>
  <c r="Z52" i="1" l="1"/>
  <c r="W53" i="1"/>
  <c r="X54" i="1"/>
  <c r="U55" i="1"/>
  <c r="X55" i="1" l="1"/>
  <c r="U56" i="1"/>
  <c r="Z53" i="1"/>
  <c r="W54" i="1"/>
  <c r="Z54" i="1" l="1"/>
  <c r="W55" i="1"/>
  <c r="X56" i="1"/>
  <c r="U57" i="1"/>
  <c r="X57" i="1" l="1"/>
  <c r="U58" i="1"/>
  <c r="Z55" i="1"/>
  <c r="W56" i="1"/>
  <c r="Z56" i="1" l="1"/>
  <c r="W57" i="1"/>
  <c r="U59" i="1"/>
  <c r="X58" i="1"/>
  <c r="U60" i="1" l="1"/>
  <c r="X59" i="1"/>
  <c r="Z57" i="1"/>
  <c r="W58" i="1"/>
  <c r="Z58" i="1" l="1"/>
  <c r="W59" i="1"/>
  <c r="X60" i="1"/>
  <c r="U61" i="1"/>
  <c r="X61" i="1" l="1"/>
  <c r="U62" i="1"/>
  <c r="Z59" i="1"/>
  <c r="W60" i="1"/>
  <c r="X62" i="1" l="1"/>
  <c r="U63" i="1"/>
  <c r="Z60" i="1"/>
  <c r="W61" i="1"/>
  <c r="Z61" i="1" l="1"/>
  <c r="W62" i="1"/>
  <c r="U64" i="1"/>
  <c r="X63" i="1"/>
  <c r="X64" i="1" l="1"/>
  <c r="U65" i="1"/>
  <c r="Z62" i="1"/>
  <c r="W63" i="1"/>
  <c r="Z63" i="1" l="1"/>
  <c r="W64" i="1"/>
  <c r="X65" i="1"/>
  <c r="U66" i="1"/>
  <c r="X66" i="1" l="1"/>
  <c r="U67" i="1"/>
  <c r="Z64" i="1"/>
  <c r="W65" i="1"/>
  <c r="Z65" i="1" l="1"/>
  <c r="W66" i="1"/>
  <c r="X67" i="1"/>
  <c r="U68" i="1"/>
  <c r="X68" i="1" l="1"/>
  <c r="U69" i="1"/>
  <c r="Z66" i="1"/>
  <c r="W67" i="1"/>
  <c r="X69" i="1" l="1"/>
  <c r="U70" i="1"/>
  <c r="Z67" i="1"/>
  <c r="W68" i="1"/>
  <c r="Z68" i="1" l="1"/>
  <c r="W69" i="1"/>
  <c r="X70" i="1"/>
  <c r="U71" i="1"/>
  <c r="X71" i="1" l="1"/>
  <c r="U72" i="1"/>
  <c r="Z69" i="1"/>
  <c r="W70" i="1"/>
  <c r="Z70" i="1" l="1"/>
  <c r="W71" i="1"/>
  <c r="X72" i="1"/>
  <c r="U73" i="1"/>
  <c r="X73" i="1" l="1"/>
  <c r="U74" i="1"/>
  <c r="Z71" i="1"/>
  <c r="W72" i="1"/>
  <c r="X74" i="1" l="1"/>
  <c r="U75" i="1"/>
  <c r="Z72" i="1"/>
  <c r="W73" i="1"/>
  <c r="Z73" i="1" l="1"/>
  <c r="W74" i="1"/>
  <c r="X75" i="1"/>
  <c r="U76" i="1"/>
  <c r="X76" i="1" l="1"/>
  <c r="U77" i="1"/>
  <c r="Z74" i="1"/>
  <c r="W75" i="1"/>
  <c r="Z75" i="1" l="1"/>
  <c r="W76" i="1"/>
  <c r="X77" i="1"/>
  <c r="U78" i="1"/>
  <c r="X78" i="1" l="1"/>
  <c r="U79" i="1"/>
  <c r="Z76" i="1"/>
  <c r="W77" i="1"/>
  <c r="Z77" i="1" l="1"/>
  <c r="W78" i="1"/>
  <c r="X79" i="1"/>
  <c r="U80" i="1"/>
  <c r="X80" i="1" l="1"/>
  <c r="U81" i="1"/>
  <c r="Z78" i="1"/>
  <c r="W79" i="1"/>
  <c r="Z79" i="1" l="1"/>
  <c r="W80" i="1"/>
  <c r="X81" i="1"/>
  <c r="U82" i="1"/>
  <c r="X82" i="1" l="1"/>
  <c r="U83" i="1"/>
  <c r="Z80" i="1"/>
  <c r="W81" i="1"/>
  <c r="Z81" i="1" l="1"/>
  <c r="W82" i="1"/>
  <c r="X83" i="1"/>
  <c r="U84" i="1"/>
  <c r="X84" i="1" l="1"/>
  <c r="U85" i="1"/>
  <c r="Z82" i="1"/>
  <c r="W83" i="1"/>
  <c r="Z83" i="1" l="1"/>
  <c r="W84" i="1"/>
  <c r="X85" i="1"/>
  <c r="U86" i="1"/>
  <c r="X86" i="1" l="1"/>
  <c r="U87" i="1"/>
  <c r="W85" i="1"/>
  <c r="Z84" i="1"/>
  <c r="Z85" i="1" l="1"/>
  <c r="W86" i="1"/>
  <c r="X87" i="1"/>
  <c r="U88" i="1"/>
  <c r="X88" i="1" l="1"/>
  <c r="U89" i="1"/>
  <c r="Z86" i="1"/>
  <c r="W87" i="1"/>
  <c r="Z87" i="1" l="1"/>
  <c r="W88" i="1"/>
  <c r="X89" i="1"/>
  <c r="U90" i="1"/>
  <c r="X90" i="1" l="1"/>
  <c r="U91" i="1"/>
  <c r="Z88" i="1"/>
  <c r="W89" i="1"/>
  <c r="Z89" i="1" l="1"/>
  <c r="W90" i="1"/>
  <c r="X91" i="1"/>
  <c r="U92" i="1"/>
  <c r="U93" i="1" l="1"/>
  <c r="X92" i="1"/>
  <c r="Z90" i="1"/>
  <c r="W91" i="1"/>
  <c r="Z91" i="1" l="1"/>
  <c r="W92" i="1"/>
  <c r="X93" i="1"/>
  <c r="U94" i="1"/>
  <c r="X94" i="1" l="1"/>
  <c r="U95" i="1"/>
  <c r="Z92" i="1"/>
  <c r="W93" i="1"/>
  <c r="Z93" i="1" l="1"/>
  <c r="W94" i="1"/>
  <c r="X95" i="1"/>
  <c r="U96" i="1"/>
  <c r="X96" i="1" l="1"/>
  <c r="U97" i="1"/>
  <c r="Z94" i="1"/>
  <c r="W95" i="1"/>
  <c r="Z95" i="1" l="1"/>
  <c r="W96" i="1"/>
  <c r="X97" i="1"/>
  <c r="U98" i="1"/>
  <c r="X98" i="1" l="1"/>
  <c r="U99" i="1"/>
  <c r="Z96" i="1"/>
  <c r="W97" i="1"/>
  <c r="Z97" i="1" l="1"/>
  <c r="W98" i="1"/>
  <c r="X99" i="1"/>
  <c r="U100" i="1"/>
  <c r="X100" i="1" l="1"/>
  <c r="U101" i="1"/>
  <c r="Z98" i="1"/>
  <c r="W99" i="1"/>
  <c r="Z99" i="1" l="1"/>
  <c r="W100" i="1"/>
  <c r="X101" i="1"/>
  <c r="U102" i="1"/>
  <c r="X102" i="1" l="1"/>
  <c r="U103" i="1"/>
  <c r="Z100" i="1"/>
  <c r="W101" i="1"/>
  <c r="Z101" i="1" l="1"/>
  <c r="W102" i="1"/>
  <c r="X103" i="1"/>
  <c r="U104" i="1"/>
  <c r="X104" i="1" l="1"/>
  <c r="U105" i="1"/>
  <c r="Z102" i="1"/>
  <c r="W103" i="1"/>
  <c r="Z103" i="1" l="1"/>
  <c r="W104" i="1"/>
  <c r="X105" i="1"/>
  <c r="U106" i="1"/>
  <c r="X106" i="1" l="1"/>
  <c r="U107" i="1"/>
  <c r="Z104" i="1"/>
  <c r="W105" i="1"/>
  <c r="Z105" i="1" l="1"/>
  <c r="W106" i="1"/>
  <c r="X107" i="1"/>
  <c r="U108" i="1"/>
  <c r="X108" i="1" l="1"/>
  <c r="U109" i="1"/>
  <c r="Z106" i="1"/>
  <c r="W107" i="1"/>
  <c r="Z107" i="1" l="1"/>
  <c r="W108" i="1"/>
  <c r="X109" i="1"/>
  <c r="U110" i="1"/>
  <c r="X110" i="1" l="1"/>
  <c r="U111" i="1"/>
  <c r="Z108" i="1"/>
  <c r="W109" i="1"/>
  <c r="Z109" i="1" l="1"/>
  <c r="W110" i="1"/>
  <c r="X111" i="1"/>
  <c r="U112" i="1"/>
  <c r="X112" i="1" l="1"/>
  <c r="U113" i="1"/>
  <c r="Z110" i="1"/>
  <c r="W111" i="1"/>
  <c r="Z111" i="1" l="1"/>
  <c r="W112" i="1"/>
  <c r="X113" i="1"/>
  <c r="U114" i="1"/>
  <c r="X114" i="1" l="1"/>
  <c r="U115" i="1"/>
  <c r="Z112" i="1"/>
  <c r="W113" i="1"/>
  <c r="Z113" i="1" l="1"/>
  <c r="W114" i="1"/>
  <c r="X115" i="1"/>
  <c r="U116" i="1"/>
  <c r="U117" i="1" l="1"/>
  <c r="X116" i="1"/>
  <c r="Z114" i="1"/>
  <c r="W115" i="1"/>
  <c r="Z115" i="1" l="1"/>
  <c r="W116" i="1"/>
  <c r="X117" i="1"/>
  <c r="U118" i="1"/>
  <c r="X118" i="1" l="1"/>
  <c r="U119" i="1"/>
  <c r="Z116" i="1"/>
  <c r="W117" i="1"/>
  <c r="X119" i="1" l="1"/>
  <c r="U120" i="1"/>
  <c r="W118" i="1"/>
  <c r="Z117" i="1"/>
  <c r="U121" i="1" l="1"/>
  <c r="X120" i="1"/>
  <c r="W119" i="1"/>
  <c r="Z118" i="1"/>
  <c r="Z119" i="1" l="1"/>
  <c r="W120" i="1"/>
  <c r="U122" i="1"/>
  <c r="X121" i="1"/>
  <c r="X122" i="1" l="1"/>
  <c r="U123" i="1"/>
  <c r="Z120" i="1"/>
  <c r="W121" i="1"/>
  <c r="Z121" i="1" l="1"/>
  <c r="W122" i="1"/>
  <c r="X123" i="1"/>
  <c r="U124" i="1"/>
  <c r="U125" i="1" l="1"/>
  <c r="X124" i="1"/>
  <c r="Z122" i="1"/>
  <c r="W123" i="1"/>
  <c r="Z123" i="1" l="1"/>
  <c r="W124" i="1"/>
  <c r="U126" i="1"/>
  <c r="X125" i="1"/>
  <c r="X126" i="1" l="1"/>
  <c r="U127" i="1"/>
  <c r="W125" i="1"/>
  <c r="Z124" i="1"/>
  <c r="Z125" i="1" l="1"/>
  <c r="W126" i="1"/>
  <c r="X127" i="1"/>
  <c r="U128" i="1"/>
  <c r="X128" i="1" l="1"/>
  <c r="U129" i="1"/>
  <c r="Z126" i="1"/>
  <c r="W127" i="1"/>
  <c r="Z127" i="1" l="1"/>
  <c r="W128" i="1"/>
  <c r="X129" i="1"/>
  <c r="U130" i="1"/>
  <c r="X130" i="1" l="1"/>
  <c r="U131" i="1"/>
  <c r="W129" i="1"/>
  <c r="Z128" i="1"/>
  <c r="Z129" i="1" l="1"/>
  <c r="W130" i="1"/>
  <c r="X131" i="1"/>
  <c r="U132" i="1"/>
  <c r="U133" i="1" l="1"/>
  <c r="X132" i="1"/>
  <c r="Z130" i="1"/>
  <c r="W131" i="1"/>
  <c r="Z131" i="1" l="1"/>
  <c r="W132" i="1"/>
  <c r="U134" i="1"/>
  <c r="X133" i="1"/>
  <c r="X134" i="1" l="1"/>
  <c r="U135" i="1"/>
  <c r="W133" i="1"/>
  <c r="Z132" i="1"/>
  <c r="Z133" i="1" l="1"/>
  <c r="W134" i="1"/>
  <c r="X135" i="1"/>
  <c r="U136" i="1"/>
  <c r="U137" i="1" l="1"/>
  <c r="X136" i="1"/>
  <c r="W135" i="1"/>
  <c r="Z134" i="1"/>
  <c r="Z135" i="1" l="1"/>
  <c r="W136" i="1"/>
  <c r="X137" i="1"/>
  <c r="U138" i="1"/>
  <c r="X138" i="1" l="1"/>
  <c r="U139" i="1"/>
  <c r="W137" i="1"/>
  <c r="Z136" i="1"/>
  <c r="Z137" i="1" l="1"/>
  <c r="W138" i="1"/>
  <c r="X139" i="1"/>
  <c r="U140" i="1"/>
  <c r="X140" i="1" l="1"/>
  <c r="U141" i="1"/>
  <c r="Z138" i="1"/>
  <c r="W139" i="1"/>
  <c r="Z139" i="1" l="1"/>
  <c r="W140" i="1"/>
  <c r="U142" i="1"/>
  <c r="X141" i="1"/>
  <c r="X142" i="1" l="1"/>
  <c r="U143" i="1"/>
  <c r="W141" i="1"/>
  <c r="Z140" i="1"/>
  <c r="Z141" i="1" l="1"/>
  <c r="W142" i="1"/>
  <c r="X143" i="1"/>
  <c r="U144" i="1"/>
  <c r="U145" i="1" l="1"/>
  <c r="X144" i="1"/>
  <c r="Z142" i="1"/>
  <c r="W143" i="1"/>
  <c r="Z143" i="1" l="1"/>
  <c r="W144" i="1"/>
  <c r="U146" i="1"/>
  <c r="X145" i="1"/>
  <c r="X146" i="1" l="1"/>
  <c r="U147" i="1"/>
  <c r="Z144" i="1"/>
  <c r="W145" i="1"/>
  <c r="Z145" i="1" l="1"/>
  <c r="W146" i="1"/>
  <c r="X147" i="1"/>
  <c r="U148" i="1"/>
  <c r="U149" i="1" l="1"/>
  <c r="X148" i="1"/>
  <c r="Z146" i="1"/>
  <c r="W147" i="1"/>
  <c r="Z147" i="1" l="1"/>
  <c r="W148" i="1"/>
  <c r="X149" i="1"/>
  <c r="U150" i="1"/>
  <c r="U151" i="1" l="1"/>
  <c r="X150" i="1"/>
  <c r="W149" i="1"/>
  <c r="Z148" i="1"/>
  <c r="Z149" i="1" l="1"/>
  <c r="W150" i="1"/>
  <c r="X151" i="1"/>
  <c r="U152" i="1"/>
  <c r="U153" i="1" l="1"/>
  <c r="X152" i="1"/>
  <c r="Z150" i="1"/>
  <c r="W151" i="1"/>
  <c r="Z151" i="1" l="1"/>
  <c r="W152" i="1"/>
  <c r="X153" i="1"/>
  <c r="U154" i="1"/>
  <c r="X154" i="1" l="1"/>
  <c r="U155" i="1"/>
  <c r="Z152" i="1"/>
  <c r="W153" i="1"/>
  <c r="Z153" i="1" l="1"/>
  <c r="W154" i="1"/>
  <c r="U156" i="1"/>
  <c r="X155" i="1"/>
  <c r="X156" i="1" l="1"/>
  <c r="U157" i="1"/>
  <c r="Z154" i="1"/>
  <c r="W155" i="1"/>
  <c r="Z155" i="1" l="1"/>
  <c r="W156" i="1"/>
  <c r="X157" i="1"/>
  <c r="U158" i="1"/>
  <c r="U159" i="1" l="1"/>
  <c r="X158" i="1"/>
  <c r="Z156" i="1"/>
  <c r="W157" i="1"/>
  <c r="Z157" i="1" l="1"/>
  <c r="W158" i="1"/>
  <c r="U160" i="1"/>
  <c r="X159" i="1"/>
  <c r="X160" i="1" l="1"/>
  <c r="U161" i="1"/>
  <c r="Z158" i="1"/>
  <c r="W159" i="1"/>
  <c r="W160" i="1" l="1"/>
  <c r="Z159" i="1"/>
  <c r="X161" i="1"/>
  <c r="U162" i="1"/>
  <c r="X162" i="1" l="1"/>
  <c r="U163" i="1"/>
  <c r="Z160" i="1"/>
  <c r="W161" i="1"/>
  <c r="Z161" i="1" l="1"/>
  <c r="W162" i="1"/>
  <c r="X163" i="1"/>
  <c r="U164" i="1"/>
  <c r="X164" i="1" l="1"/>
  <c r="U165" i="1"/>
  <c r="Z162" i="1"/>
  <c r="W163" i="1"/>
  <c r="Z163" i="1" l="1"/>
  <c r="W164" i="1"/>
  <c r="U166" i="1"/>
  <c r="X165" i="1"/>
  <c r="U167" i="1" l="1"/>
  <c r="X166" i="1"/>
  <c r="Z164" i="1"/>
  <c r="W165" i="1"/>
  <c r="Z165" i="1" l="1"/>
  <c r="W166" i="1"/>
  <c r="X167" i="1"/>
  <c r="U168" i="1"/>
  <c r="X168" i="1" l="1"/>
  <c r="U169" i="1"/>
  <c r="Z166" i="1"/>
  <c r="W167" i="1"/>
  <c r="W168" i="1" l="1"/>
  <c r="Z167" i="1"/>
  <c r="X169" i="1"/>
  <c r="U170" i="1"/>
  <c r="X170" i="1" l="1"/>
  <c r="U171" i="1"/>
  <c r="Z168" i="1"/>
  <c r="W169" i="1"/>
  <c r="Z169" i="1" l="1"/>
  <c r="W170" i="1"/>
  <c r="X171" i="1"/>
  <c r="U172" i="1"/>
  <c r="X172" i="1" l="1"/>
  <c r="U173" i="1"/>
  <c r="Z170" i="1"/>
  <c r="W171" i="1"/>
  <c r="W172" i="1" l="1"/>
  <c r="Z171" i="1"/>
  <c r="X173" i="1"/>
  <c r="U174" i="1"/>
  <c r="X174" i="1" l="1"/>
  <c r="U175" i="1"/>
  <c r="Z172" i="1"/>
  <c r="W173" i="1"/>
  <c r="Z173" i="1" l="1"/>
  <c r="W174" i="1"/>
  <c r="X175" i="1"/>
  <c r="U176" i="1"/>
  <c r="X176" i="1" l="1"/>
  <c r="U177" i="1"/>
  <c r="Z174" i="1"/>
  <c r="W175" i="1"/>
  <c r="W176" i="1" l="1"/>
  <c r="Z175" i="1"/>
  <c r="X177" i="1"/>
  <c r="U178" i="1"/>
  <c r="X178" i="1" l="1"/>
  <c r="U179" i="1"/>
  <c r="W177" i="1"/>
  <c r="Z176" i="1"/>
  <c r="Z177" i="1" l="1"/>
  <c r="W178" i="1"/>
  <c r="U180" i="1"/>
  <c r="X179" i="1"/>
  <c r="X180" i="1" l="1"/>
  <c r="U181" i="1"/>
  <c r="Z178" i="1"/>
  <c r="W179" i="1"/>
  <c r="Z179" i="1" l="1"/>
  <c r="W180" i="1"/>
  <c r="X181" i="1"/>
  <c r="U182" i="1"/>
  <c r="X182" i="1" l="1"/>
  <c r="U183" i="1"/>
  <c r="Z180" i="1"/>
  <c r="W181" i="1"/>
  <c r="Z181" i="1" l="1"/>
  <c r="W182" i="1"/>
  <c r="X183" i="1"/>
  <c r="U184" i="1"/>
  <c r="U185" i="1" l="1"/>
  <c r="X184" i="1"/>
  <c r="Z182" i="1"/>
  <c r="W183" i="1"/>
  <c r="Z183" i="1" l="1"/>
  <c r="W184" i="1"/>
  <c r="X185" i="1"/>
  <c r="U186" i="1"/>
  <c r="U187" i="1" l="1"/>
  <c r="X186" i="1"/>
  <c r="Z184" i="1"/>
  <c r="W185" i="1"/>
  <c r="Z185" i="1" l="1"/>
  <c r="W186" i="1"/>
  <c r="X187" i="1"/>
  <c r="U188" i="1"/>
  <c r="U189" i="1" l="1"/>
  <c r="X188" i="1"/>
  <c r="Z186" i="1"/>
  <c r="W187" i="1"/>
  <c r="Z187" i="1" l="1"/>
  <c r="W188" i="1"/>
  <c r="X189" i="1"/>
  <c r="U190" i="1"/>
  <c r="X190" i="1" l="1"/>
  <c r="U191" i="1"/>
  <c r="Z188" i="1"/>
  <c r="W189" i="1"/>
  <c r="W190" i="1" l="1"/>
  <c r="Z189" i="1"/>
  <c r="U192" i="1"/>
  <c r="X191" i="1"/>
  <c r="X192" i="1" l="1"/>
  <c r="U193" i="1"/>
  <c r="Z190" i="1"/>
  <c r="W191" i="1"/>
  <c r="Z191" i="1" l="1"/>
  <c r="W192" i="1"/>
  <c r="X193" i="1"/>
  <c r="U194" i="1"/>
  <c r="U195" i="1" l="1"/>
  <c r="X194" i="1"/>
  <c r="Z192" i="1"/>
  <c r="W193" i="1"/>
  <c r="Z193" i="1" l="1"/>
  <c r="W194" i="1"/>
  <c r="U196" i="1"/>
  <c r="X195" i="1"/>
  <c r="X196" i="1" l="1"/>
  <c r="U197" i="1"/>
  <c r="Z194" i="1"/>
  <c r="W195" i="1"/>
  <c r="Z195" i="1" l="1"/>
  <c r="W196" i="1"/>
  <c r="X197" i="1"/>
  <c r="U198" i="1"/>
  <c r="X198" i="1" l="1"/>
  <c r="U199" i="1"/>
  <c r="Z196" i="1"/>
  <c r="W197" i="1"/>
  <c r="W198" i="1" l="1"/>
  <c r="Z197" i="1"/>
  <c r="X199" i="1"/>
  <c r="U200" i="1"/>
  <c r="X200" i="1" l="1"/>
  <c r="U201" i="1"/>
  <c r="Z198" i="1"/>
  <c r="W199" i="1"/>
  <c r="Z199" i="1" l="1"/>
  <c r="W200" i="1"/>
  <c r="X201" i="1"/>
  <c r="U202" i="1"/>
  <c r="X202" i="1" l="1"/>
  <c r="U203" i="1"/>
  <c r="Z200" i="1"/>
  <c r="W201" i="1"/>
  <c r="W202" i="1" l="1"/>
  <c r="Z201" i="1"/>
  <c r="X203" i="1"/>
  <c r="U204" i="1"/>
  <c r="X204" i="1" l="1"/>
  <c r="U205" i="1"/>
  <c r="W203" i="1"/>
  <c r="Z202" i="1"/>
  <c r="W204" i="1" l="1"/>
  <c r="Z203" i="1"/>
  <c r="X205" i="1"/>
  <c r="U206" i="1"/>
  <c r="X206" i="1" l="1"/>
  <c r="U207" i="1"/>
  <c r="Z204" i="1"/>
  <c r="W205" i="1"/>
  <c r="W206" i="1" l="1"/>
  <c r="Z205" i="1"/>
  <c r="U208" i="1"/>
  <c r="X207" i="1"/>
  <c r="X208" i="1" l="1"/>
  <c r="U209" i="1"/>
  <c r="W207" i="1"/>
  <c r="Z206" i="1"/>
  <c r="Z207" i="1" l="1"/>
  <c r="W208" i="1"/>
  <c r="X209" i="1"/>
  <c r="U210" i="1"/>
  <c r="X210" i="1" l="1"/>
  <c r="U211" i="1"/>
  <c r="Z208" i="1"/>
  <c r="W209" i="1"/>
  <c r="W210" i="1" l="1"/>
  <c r="Z209" i="1"/>
  <c r="X211" i="1"/>
  <c r="U212" i="1"/>
  <c r="X212" i="1" l="1"/>
  <c r="U213" i="1"/>
  <c r="Z210" i="1"/>
  <c r="W211" i="1"/>
  <c r="Z211" i="1" l="1"/>
  <c r="W212" i="1"/>
  <c r="X213" i="1"/>
  <c r="U214" i="1"/>
  <c r="U215" i="1" l="1"/>
  <c r="X214" i="1"/>
  <c r="Z212" i="1"/>
  <c r="W213" i="1"/>
  <c r="W214" i="1" l="1"/>
  <c r="Z213" i="1"/>
  <c r="U216" i="1"/>
  <c r="X215" i="1"/>
  <c r="X216" i="1" l="1"/>
  <c r="U217" i="1"/>
  <c r="Z214" i="1"/>
  <c r="W215" i="1"/>
  <c r="Z215" i="1" l="1"/>
  <c r="W216" i="1"/>
  <c r="X217" i="1"/>
  <c r="U218" i="1"/>
  <c r="X218" i="1" l="1"/>
  <c r="U219" i="1"/>
  <c r="Z216" i="1"/>
  <c r="W217" i="1"/>
  <c r="W218" i="1" l="1"/>
  <c r="Z217" i="1"/>
  <c r="U220" i="1"/>
  <c r="X219" i="1"/>
  <c r="U221" i="1" l="1"/>
  <c r="X220" i="1"/>
  <c r="Z218" i="1"/>
  <c r="W219" i="1"/>
  <c r="Z219" i="1" l="1"/>
  <c r="W220" i="1"/>
  <c r="X221" i="1"/>
  <c r="U222" i="1"/>
  <c r="X222" i="1" l="1"/>
  <c r="U223" i="1"/>
  <c r="Z220" i="1"/>
  <c r="W221" i="1"/>
  <c r="Z221" i="1" l="1"/>
  <c r="W222" i="1"/>
  <c r="X223" i="1"/>
  <c r="U224" i="1"/>
  <c r="X224" i="1" l="1"/>
  <c r="U225" i="1"/>
  <c r="Z222" i="1"/>
  <c r="W223" i="1"/>
  <c r="Z223" i="1" l="1"/>
  <c r="W224" i="1"/>
  <c r="X225" i="1"/>
  <c r="U226" i="1"/>
  <c r="X226" i="1" l="1"/>
  <c r="U227" i="1"/>
  <c r="Z224" i="1"/>
  <c r="W225" i="1"/>
  <c r="Z225" i="1" l="1"/>
  <c r="W226" i="1"/>
  <c r="X227" i="1"/>
  <c r="U228" i="1"/>
  <c r="X228" i="1" l="1"/>
  <c r="U229" i="1"/>
  <c r="Z226" i="1"/>
  <c r="W227" i="1"/>
  <c r="Z227" i="1" l="1"/>
  <c r="W228" i="1"/>
  <c r="X229" i="1"/>
  <c r="U230" i="1"/>
  <c r="X230" i="1" l="1"/>
  <c r="U231" i="1"/>
  <c r="Z228" i="1"/>
  <c r="W229" i="1"/>
  <c r="Z229" i="1" l="1"/>
  <c r="W230" i="1"/>
  <c r="X231" i="1"/>
  <c r="U232" i="1"/>
  <c r="X232" i="1" l="1"/>
  <c r="U233" i="1"/>
  <c r="Z230" i="1"/>
  <c r="W231" i="1"/>
  <c r="Z231" i="1" l="1"/>
  <c r="W232" i="1"/>
  <c r="X233" i="1"/>
  <c r="U234" i="1"/>
  <c r="X234" i="1" l="1"/>
  <c r="U235" i="1"/>
  <c r="Z232" i="1"/>
  <c r="W233" i="1"/>
  <c r="Z233" i="1" l="1"/>
  <c r="W234" i="1"/>
  <c r="X235" i="1"/>
  <c r="U236" i="1"/>
  <c r="X236" i="1" l="1"/>
  <c r="U237" i="1"/>
  <c r="Z234" i="1"/>
  <c r="W235" i="1"/>
  <c r="Z235" i="1" l="1"/>
  <c r="W236" i="1"/>
  <c r="X237" i="1"/>
  <c r="U238" i="1"/>
  <c r="X238" i="1" l="1"/>
  <c r="U239" i="1"/>
  <c r="Z236" i="1"/>
  <c r="W237" i="1"/>
  <c r="Z237" i="1" l="1"/>
  <c r="W238" i="1"/>
  <c r="X239" i="1"/>
  <c r="U240" i="1"/>
  <c r="X240" i="1" l="1"/>
  <c r="U241" i="1"/>
  <c r="Z238" i="1"/>
  <c r="W239" i="1"/>
  <c r="Z239" i="1" l="1"/>
  <c r="W240" i="1"/>
  <c r="X241" i="1"/>
  <c r="U242" i="1"/>
  <c r="X242" i="1" l="1"/>
  <c r="U243" i="1"/>
  <c r="Z240" i="1"/>
  <c r="W241" i="1"/>
  <c r="Z241" i="1" l="1"/>
  <c r="W242" i="1"/>
  <c r="X243" i="1"/>
  <c r="U244" i="1"/>
  <c r="X244" i="1" l="1"/>
  <c r="U245" i="1"/>
  <c r="Z242" i="1"/>
  <c r="W243" i="1"/>
  <c r="Z243" i="1" l="1"/>
  <c r="W244" i="1"/>
  <c r="X245" i="1"/>
  <c r="U246" i="1"/>
  <c r="X246" i="1" l="1"/>
  <c r="U247" i="1"/>
  <c r="Z244" i="1"/>
  <c r="W245" i="1"/>
  <c r="Z245" i="1" l="1"/>
  <c r="W246" i="1"/>
  <c r="X247" i="1"/>
  <c r="U248" i="1"/>
  <c r="X248" i="1" l="1"/>
  <c r="U249" i="1"/>
  <c r="Z246" i="1"/>
  <c r="W247" i="1"/>
  <c r="Z247" i="1" l="1"/>
  <c r="W248" i="1"/>
  <c r="X249" i="1"/>
  <c r="U250" i="1"/>
  <c r="X250" i="1" l="1"/>
  <c r="U251" i="1"/>
  <c r="Z248" i="1"/>
  <c r="W249" i="1"/>
  <c r="Z249" i="1" l="1"/>
  <c r="W250" i="1"/>
  <c r="X251" i="1"/>
  <c r="U252" i="1"/>
  <c r="X252" i="1" l="1"/>
  <c r="U253" i="1"/>
  <c r="Z250" i="1"/>
  <c r="W251" i="1"/>
  <c r="Z251" i="1" l="1"/>
  <c r="W252" i="1"/>
  <c r="X253" i="1"/>
  <c r="U254" i="1"/>
  <c r="X254" i="1" l="1"/>
  <c r="U255" i="1"/>
  <c r="Z252" i="1"/>
  <c r="W253" i="1"/>
  <c r="Z253" i="1" l="1"/>
  <c r="W254" i="1"/>
  <c r="X255" i="1"/>
  <c r="U256" i="1"/>
  <c r="X256" i="1" l="1"/>
  <c r="U257" i="1"/>
  <c r="Z254" i="1"/>
  <c r="W255" i="1"/>
  <c r="Z255" i="1" l="1"/>
  <c r="W256" i="1"/>
  <c r="X257" i="1"/>
  <c r="U258" i="1"/>
  <c r="X258" i="1" l="1"/>
  <c r="U259" i="1"/>
  <c r="Z256" i="1"/>
  <c r="W257" i="1"/>
  <c r="Z257" i="1" l="1"/>
  <c r="W258" i="1"/>
  <c r="X259" i="1"/>
  <c r="U260" i="1"/>
  <c r="X260" i="1" l="1"/>
  <c r="U261" i="1"/>
  <c r="Z258" i="1"/>
  <c r="W259" i="1"/>
  <c r="Z259" i="1" l="1"/>
  <c r="W260" i="1"/>
  <c r="X261" i="1"/>
  <c r="U262" i="1"/>
  <c r="X262" i="1" l="1"/>
  <c r="U263" i="1"/>
  <c r="Z260" i="1"/>
  <c r="W261" i="1"/>
  <c r="Z261" i="1" l="1"/>
  <c r="W262" i="1"/>
  <c r="X263" i="1"/>
  <c r="U264" i="1"/>
  <c r="X264" i="1" l="1"/>
  <c r="U265" i="1"/>
  <c r="Z262" i="1"/>
  <c r="W263" i="1"/>
  <c r="Z263" i="1" l="1"/>
  <c r="W264" i="1"/>
  <c r="X265" i="1"/>
  <c r="U266" i="1"/>
  <c r="X266" i="1" l="1"/>
  <c r="U267" i="1"/>
  <c r="Z264" i="1"/>
  <c r="W265" i="1"/>
  <c r="Z265" i="1" l="1"/>
  <c r="W266" i="1"/>
  <c r="X267" i="1"/>
  <c r="U268" i="1"/>
  <c r="X268" i="1" l="1"/>
  <c r="U269" i="1"/>
  <c r="Z266" i="1"/>
  <c r="W267" i="1"/>
  <c r="Z267" i="1" l="1"/>
  <c r="W268" i="1"/>
  <c r="X269" i="1"/>
  <c r="U270" i="1"/>
  <c r="X270" i="1" l="1"/>
  <c r="U271" i="1"/>
  <c r="Z268" i="1"/>
  <c r="W269" i="1"/>
  <c r="Z269" i="1" l="1"/>
  <c r="W270" i="1"/>
  <c r="X271" i="1"/>
  <c r="U272" i="1"/>
  <c r="X272" i="1" l="1"/>
  <c r="U273" i="1"/>
  <c r="Z270" i="1"/>
  <c r="W271" i="1"/>
  <c r="Z271" i="1" l="1"/>
  <c r="W272" i="1"/>
  <c r="X273" i="1"/>
  <c r="U274" i="1"/>
  <c r="X274" i="1" l="1"/>
  <c r="U275" i="1"/>
  <c r="Z272" i="1"/>
  <c r="W273" i="1"/>
  <c r="Z273" i="1" l="1"/>
  <c r="W274" i="1"/>
  <c r="X275" i="1"/>
  <c r="U276" i="1"/>
  <c r="X276" i="1" l="1"/>
  <c r="U277" i="1"/>
  <c r="Z274" i="1"/>
  <c r="W275" i="1"/>
  <c r="Z275" i="1" l="1"/>
  <c r="W276" i="1"/>
  <c r="X277" i="1"/>
  <c r="U278" i="1"/>
  <c r="X278" i="1" l="1"/>
  <c r="U279" i="1"/>
  <c r="Z276" i="1"/>
  <c r="W277" i="1"/>
  <c r="Z277" i="1" l="1"/>
  <c r="W278" i="1"/>
  <c r="X279" i="1"/>
  <c r="U280" i="1"/>
  <c r="X280" i="1" l="1"/>
  <c r="U281" i="1"/>
  <c r="Z278" i="1"/>
  <c r="W279" i="1"/>
  <c r="Z279" i="1" l="1"/>
  <c r="W280" i="1"/>
  <c r="X281" i="1"/>
  <c r="U282" i="1"/>
  <c r="X282" i="1" l="1"/>
  <c r="U283" i="1"/>
  <c r="Z280" i="1"/>
  <c r="W281" i="1"/>
  <c r="Z281" i="1" l="1"/>
  <c r="W282" i="1"/>
  <c r="X283" i="1"/>
  <c r="U284" i="1"/>
  <c r="X284" i="1" l="1"/>
  <c r="U285" i="1"/>
  <c r="Z282" i="1"/>
  <c r="W283" i="1"/>
  <c r="Z283" i="1" l="1"/>
  <c r="W284" i="1"/>
  <c r="X285" i="1"/>
  <c r="U286" i="1"/>
  <c r="X286" i="1" l="1"/>
  <c r="U287" i="1"/>
  <c r="Z284" i="1"/>
  <c r="W285" i="1"/>
  <c r="Z285" i="1" l="1"/>
  <c r="W286" i="1"/>
  <c r="X287" i="1"/>
  <c r="U288" i="1"/>
  <c r="X288" i="1" l="1"/>
  <c r="U289" i="1"/>
  <c r="Z286" i="1"/>
  <c r="W287" i="1"/>
  <c r="Z287" i="1" l="1"/>
  <c r="W288" i="1"/>
  <c r="X289" i="1"/>
  <c r="U290" i="1"/>
  <c r="X290" i="1" l="1"/>
  <c r="U291" i="1"/>
  <c r="Z288" i="1"/>
  <c r="W289" i="1"/>
  <c r="Z289" i="1" l="1"/>
  <c r="W290" i="1"/>
  <c r="X291" i="1"/>
  <c r="U292" i="1"/>
  <c r="X292" i="1" l="1"/>
  <c r="U293" i="1"/>
  <c r="Z290" i="1"/>
  <c r="W291" i="1"/>
  <c r="Z291" i="1" l="1"/>
  <c r="W292" i="1"/>
  <c r="X293" i="1"/>
  <c r="U294" i="1"/>
  <c r="X294" i="1" l="1"/>
  <c r="U295" i="1"/>
  <c r="Z292" i="1"/>
  <c r="W293" i="1"/>
  <c r="Z293" i="1" l="1"/>
  <c r="W294" i="1"/>
  <c r="X295" i="1"/>
  <c r="U296" i="1"/>
  <c r="X296" i="1" l="1"/>
  <c r="U297" i="1"/>
  <c r="Z294" i="1"/>
  <c r="W295" i="1"/>
  <c r="Z295" i="1" l="1"/>
  <c r="W296" i="1"/>
  <c r="X297" i="1"/>
  <c r="U298" i="1"/>
  <c r="X298" i="1" l="1"/>
  <c r="U299" i="1"/>
  <c r="Z296" i="1"/>
  <c r="W297" i="1"/>
  <c r="Z297" i="1" l="1"/>
  <c r="W298" i="1"/>
  <c r="X299" i="1"/>
  <c r="U300" i="1"/>
  <c r="X300" i="1" l="1"/>
  <c r="U301" i="1"/>
  <c r="Z298" i="1"/>
  <c r="W299" i="1"/>
  <c r="Z299" i="1" l="1"/>
  <c r="W300" i="1"/>
  <c r="X301" i="1"/>
  <c r="U302" i="1"/>
  <c r="X302" i="1" l="1"/>
  <c r="U303" i="1"/>
  <c r="Z300" i="1"/>
  <c r="W301" i="1"/>
  <c r="Z301" i="1" l="1"/>
  <c r="W302" i="1"/>
  <c r="X303" i="1"/>
  <c r="U304" i="1"/>
  <c r="X304" i="1" l="1"/>
  <c r="U305" i="1"/>
  <c r="Z302" i="1"/>
  <c r="W303" i="1"/>
  <c r="Z303" i="1" l="1"/>
  <c r="W304" i="1"/>
  <c r="X305" i="1"/>
  <c r="U306" i="1"/>
  <c r="X306" i="1" l="1"/>
  <c r="U307" i="1"/>
  <c r="Z304" i="1"/>
  <c r="W305" i="1"/>
  <c r="Z305" i="1" l="1"/>
  <c r="W306" i="1"/>
  <c r="X307" i="1"/>
  <c r="U308" i="1"/>
  <c r="X308" i="1" l="1"/>
  <c r="U309" i="1"/>
  <c r="Z306" i="1"/>
  <c r="W307" i="1"/>
  <c r="Z307" i="1" l="1"/>
  <c r="W308" i="1"/>
  <c r="X309" i="1"/>
  <c r="U310" i="1"/>
  <c r="X310" i="1" l="1"/>
  <c r="U311" i="1"/>
  <c r="Z308" i="1"/>
  <c r="W309" i="1"/>
  <c r="Z309" i="1" l="1"/>
  <c r="W310" i="1"/>
  <c r="X311" i="1"/>
  <c r="U312" i="1"/>
  <c r="X312" i="1" l="1"/>
  <c r="U313" i="1"/>
  <c r="Z310" i="1"/>
  <c r="W311" i="1"/>
  <c r="Z311" i="1" l="1"/>
  <c r="W312" i="1"/>
  <c r="X313" i="1"/>
  <c r="U314" i="1"/>
  <c r="X314" i="1" l="1"/>
  <c r="U315" i="1"/>
  <c r="Z312" i="1"/>
  <c r="W313" i="1"/>
  <c r="Z313" i="1" l="1"/>
  <c r="W314" i="1"/>
  <c r="X315" i="1"/>
  <c r="U316" i="1"/>
  <c r="X316" i="1" l="1"/>
  <c r="U317" i="1"/>
  <c r="Z314" i="1"/>
  <c r="W315" i="1"/>
  <c r="Z315" i="1" l="1"/>
  <c r="W316" i="1"/>
  <c r="X317" i="1"/>
  <c r="U318" i="1"/>
  <c r="X318" i="1" l="1"/>
  <c r="U319" i="1"/>
  <c r="Z316" i="1"/>
  <c r="W317" i="1"/>
  <c r="Z317" i="1" l="1"/>
  <c r="W318" i="1"/>
  <c r="X319" i="1"/>
  <c r="U320" i="1"/>
  <c r="X320" i="1" l="1"/>
  <c r="U321" i="1"/>
  <c r="Z318" i="1"/>
  <c r="W319" i="1"/>
  <c r="Z319" i="1" l="1"/>
  <c r="W320" i="1"/>
  <c r="X321" i="1"/>
  <c r="U322" i="1"/>
  <c r="X322" i="1" l="1"/>
  <c r="U323" i="1"/>
  <c r="Z320" i="1"/>
  <c r="W321" i="1"/>
  <c r="Z321" i="1" l="1"/>
  <c r="W322" i="1"/>
  <c r="X323" i="1"/>
  <c r="U324" i="1"/>
  <c r="X324" i="1" l="1"/>
  <c r="U325" i="1"/>
  <c r="Z322" i="1"/>
  <c r="W323" i="1"/>
  <c r="Z323" i="1" l="1"/>
  <c r="W324" i="1"/>
  <c r="X325" i="1"/>
  <c r="U326" i="1"/>
  <c r="X326" i="1" l="1"/>
  <c r="U327" i="1"/>
  <c r="Z324" i="1"/>
  <c r="W325" i="1"/>
  <c r="Z325" i="1" l="1"/>
  <c r="W326" i="1"/>
  <c r="X327" i="1"/>
  <c r="U328" i="1"/>
  <c r="X328" i="1" l="1"/>
  <c r="U329" i="1"/>
  <c r="Z326" i="1"/>
  <c r="W327" i="1"/>
  <c r="Z327" i="1" l="1"/>
  <c r="W328" i="1"/>
  <c r="X329" i="1"/>
  <c r="U330" i="1"/>
  <c r="X330" i="1" l="1"/>
  <c r="U331" i="1"/>
  <c r="Z328" i="1"/>
  <c r="W329" i="1"/>
  <c r="Z329" i="1" l="1"/>
  <c r="W330" i="1"/>
  <c r="X331" i="1"/>
  <c r="U332" i="1"/>
  <c r="X332" i="1" l="1"/>
  <c r="U333" i="1"/>
  <c r="Z330" i="1"/>
  <c r="W331" i="1"/>
  <c r="Z331" i="1" l="1"/>
  <c r="W332" i="1"/>
  <c r="X333" i="1"/>
  <c r="U334" i="1"/>
  <c r="X334" i="1" l="1"/>
  <c r="U335" i="1"/>
  <c r="Z332" i="1"/>
  <c r="W333" i="1"/>
  <c r="Z333" i="1" l="1"/>
  <c r="W334" i="1"/>
  <c r="X335" i="1"/>
  <c r="U336" i="1"/>
  <c r="X336" i="1" l="1"/>
  <c r="U337" i="1"/>
  <c r="Z334" i="1"/>
  <c r="W335" i="1"/>
  <c r="Z335" i="1" l="1"/>
  <c r="W336" i="1"/>
  <c r="X337" i="1"/>
  <c r="U338" i="1"/>
  <c r="X338" i="1" l="1"/>
  <c r="U339" i="1"/>
  <c r="Z336" i="1"/>
  <c r="W337" i="1"/>
  <c r="Z337" i="1" l="1"/>
  <c r="W338" i="1"/>
  <c r="X339" i="1"/>
  <c r="U340" i="1"/>
  <c r="X340" i="1" l="1"/>
  <c r="U341" i="1"/>
  <c r="Z338" i="1"/>
  <c r="W339" i="1"/>
  <c r="Z339" i="1" l="1"/>
  <c r="W340" i="1"/>
  <c r="X341" i="1"/>
  <c r="U342" i="1"/>
  <c r="X342" i="1" l="1"/>
  <c r="U343" i="1"/>
  <c r="Z340" i="1"/>
  <c r="W341" i="1"/>
  <c r="Z341" i="1" l="1"/>
  <c r="W342" i="1"/>
  <c r="X343" i="1"/>
  <c r="U344" i="1"/>
  <c r="X344" i="1" l="1"/>
  <c r="U345" i="1"/>
  <c r="Z342" i="1"/>
  <c r="W343" i="1"/>
  <c r="Z343" i="1" l="1"/>
  <c r="W344" i="1"/>
  <c r="X345" i="1"/>
  <c r="U346" i="1"/>
  <c r="X346" i="1" l="1"/>
  <c r="U347" i="1"/>
  <c r="Z344" i="1"/>
  <c r="W345" i="1"/>
  <c r="Z345" i="1" l="1"/>
  <c r="W346" i="1"/>
  <c r="X347" i="1"/>
  <c r="U348" i="1"/>
  <c r="X348" i="1" l="1"/>
  <c r="U349" i="1"/>
  <c r="Z346" i="1"/>
  <c r="W347" i="1"/>
  <c r="Z347" i="1" l="1"/>
  <c r="W348" i="1"/>
  <c r="X349" i="1"/>
  <c r="U350" i="1"/>
  <c r="X350" i="1" l="1"/>
  <c r="U351" i="1"/>
  <c r="Z348" i="1"/>
  <c r="W349" i="1"/>
  <c r="Z349" i="1" l="1"/>
  <c r="W350" i="1"/>
  <c r="X351" i="1"/>
  <c r="U352" i="1"/>
  <c r="X352" i="1" l="1"/>
  <c r="U353" i="1"/>
  <c r="Z350" i="1"/>
  <c r="W351" i="1"/>
  <c r="Z351" i="1" l="1"/>
  <c r="W352" i="1"/>
  <c r="X353" i="1"/>
  <c r="U354" i="1"/>
  <c r="X354" i="1" l="1"/>
  <c r="U355" i="1"/>
  <c r="Z352" i="1"/>
  <c r="W353" i="1"/>
  <c r="Z353" i="1" l="1"/>
  <c r="W354" i="1"/>
  <c r="X355" i="1"/>
  <c r="U356" i="1"/>
  <c r="X356" i="1" l="1"/>
  <c r="U357" i="1"/>
  <c r="Z354" i="1"/>
  <c r="W355" i="1"/>
  <c r="Z355" i="1" l="1"/>
  <c r="W356" i="1"/>
  <c r="X357" i="1"/>
  <c r="U358" i="1"/>
  <c r="X358" i="1" l="1"/>
  <c r="U359" i="1"/>
  <c r="Z356" i="1"/>
  <c r="W357" i="1"/>
  <c r="Z357" i="1" l="1"/>
  <c r="W358" i="1"/>
  <c r="X359" i="1"/>
  <c r="U360" i="1"/>
  <c r="X360" i="1" l="1"/>
  <c r="U361" i="1"/>
  <c r="Z358" i="1"/>
  <c r="W359" i="1"/>
  <c r="Z359" i="1" l="1"/>
  <c r="W360" i="1"/>
  <c r="X361" i="1"/>
  <c r="U362" i="1"/>
  <c r="X362" i="1" l="1"/>
  <c r="U363" i="1"/>
  <c r="Z360" i="1"/>
  <c r="W361" i="1"/>
  <c r="Z361" i="1" l="1"/>
  <c r="W362" i="1"/>
  <c r="X363" i="1"/>
  <c r="U364" i="1"/>
  <c r="X364" i="1" l="1"/>
  <c r="U365" i="1"/>
  <c r="Z362" i="1"/>
  <c r="W363" i="1"/>
  <c r="Z363" i="1" l="1"/>
  <c r="W364" i="1"/>
  <c r="X365" i="1"/>
  <c r="U366" i="1"/>
  <c r="X366" i="1" l="1"/>
  <c r="U367" i="1"/>
  <c r="Z364" i="1"/>
  <c r="W365" i="1"/>
  <c r="Z365" i="1" l="1"/>
  <c r="W366" i="1"/>
  <c r="X367" i="1"/>
  <c r="U368" i="1"/>
  <c r="X368" i="1" l="1"/>
  <c r="U369" i="1"/>
  <c r="Z366" i="1"/>
  <c r="W367" i="1"/>
  <c r="Z367" i="1" l="1"/>
  <c r="W368" i="1"/>
  <c r="X369" i="1"/>
  <c r="U370" i="1"/>
  <c r="X370" i="1" l="1"/>
  <c r="U371" i="1"/>
  <c r="Z368" i="1"/>
  <c r="W369" i="1"/>
  <c r="Z369" i="1" l="1"/>
  <c r="W370" i="1"/>
  <c r="X371" i="1"/>
  <c r="U372" i="1"/>
  <c r="X372" i="1" l="1"/>
  <c r="U373" i="1"/>
  <c r="Z370" i="1"/>
  <c r="W371" i="1"/>
  <c r="Z371" i="1" l="1"/>
  <c r="W372" i="1"/>
  <c r="X373" i="1"/>
  <c r="U374" i="1"/>
  <c r="X374" i="1" l="1"/>
  <c r="U375" i="1"/>
  <c r="Z372" i="1"/>
  <c r="W373" i="1"/>
  <c r="Z373" i="1" l="1"/>
  <c r="W374" i="1"/>
  <c r="X375" i="1"/>
  <c r="U376" i="1"/>
  <c r="X376" i="1" l="1"/>
  <c r="U377" i="1"/>
  <c r="Z374" i="1"/>
  <c r="W375" i="1"/>
  <c r="Z375" i="1" l="1"/>
  <c r="W376" i="1"/>
  <c r="X377" i="1"/>
  <c r="U378" i="1"/>
  <c r="X378" i="1" l="1"/>
  <c r="U379" i="1"/>
  <c r="Z376" i="1"/>
  <c r="W377" i="1"/>
  <c r="Z377" i="1" l="1"/>
  <c r="W378" i="1"/>
  <c r="X379" i="1"/>
  <c r="U380" i="1"/>
  <c r="X380" i="1" l="1"/>
  <c r="U381" i="1"/>
  <c r="Z378" i="1"/>
  <c r="W379" i="1"/>
  <c r="Z379" i="1" l="1"/>
  <c r="W380" i="1"/>
  <c r="X381" i="1"/>
  <c r="U382" i="1"/>
  <c r="X382" i="1" l="1"/>
  <c r="U383" i="1"/>
  <c r="Z380" i="1"/>
  <c r="W381" i="1"/>
  <c r="Z381" i="1" l="1"/>
  <c r="W382" i="1"/>
  <c r="X383" i="1"/>
  <c r="U384" i="1"/>
  <c r="X384" i="1" l="1"/>
  <c r="U385" i="1"/>
  <c r="Z382" i="1"/>
  <c r="W383" i="1"/>
  <c r="Z383" i="1" l="1"/>
  <c r="W384" i="1"/>
  <c r="X385" i="1"/>
  <c r="U386" i="1"/>
  <c r="X386" i="1" l="1"/>
  <c r="U387" i="1"/>
  <c r="Z384" i="1"/>
  <c r="W385" i="1"/>
  <c r="Z385" i="1" l="1"/>
  <c r="W386" i="1"/>
  <c r="X387" i="1"/>
  <c r="U388" i="1"/>
  <c r="X388" i="1" l="1"/>
  <c r="U389" i="1"/>
  <c r="Z386" i="1"/>
  <c r="W387" i="1"/>
  <c r="Z387" i="1" l="1"/>
  <c r="W388" i="1"/>
  <c r="X389" i="1"/>
  <c r="U390" i="1"/>
  <c r="X390" i="1" l="1"/>
  <c r="U391" i="1"/>
  <c r="Z388" i="1"/>
  <c r="W389" i="1"/>
  <c r="Z389" i="1" l="1"/>
  <c r="W390" i="1"/>
  <c r="X391" i="1"/>
  <c r="U392" i="1"/>
  <c r="X392" i="1" l="1"/>
  <c r="U393" i="1"/>
  <c r="Z390" i="1"/>
  <c r="W391" i="1"/>
  <c r="Z391" i="1" l="1"/>
  <c r="W392" i="1"/>
  <c r="X393" i="1"/>
  <c r="U394" i="1"/>
  <c r="X394" i="1" l="1"/>
  <c r="U395" i="1"/>
  <c r="Z392" i="1"/>
  <c r="W393" i="1"/>
  <c r="Z393" i="1" l="1"/>
  <c r="W394" i="1"/>
  <c r="X395" i="1"/>
  <c r="U396" i="1"/>
  <c r="X396" i="1" l="1"/>
  <c r="U397" i="1"/>
  <c r="Z394" i="1"/>
  <c r="W395" i="1"/>
  <c r="Z395" i="1" l="1"/>
  <c r="W396" i="1"/>
  <c r="X397" i="1"/>
  <c r="U398" i="1"/>
  <c r="X398" i="1" l="1"/>
  <c r="U399" i="1"/>
  <c r="Z396" i="1"/>
  <c r="W397" i="1"/>
  <c r="Z397" i="1" l="1"/>
  <c r="W398" i="1"/>
  <c r="X399" i="1"/>
  <c r="U400" i="1"/>
  <c r="X400" i="1" l="1"/>
  <c r="U401" i="1"/>
  <c r="Z398" i="1"/>
  <c r="W399" i="1"/>
  <c r="Z399" i="1" l="1"/>
  <c r="W400" i="1"/>
  <c r="X401" i="1"/>
  <c r="U402" i="1"/>
  <c r="X402" i="1" l="1"/>
  <c r="U403" i="1"/>
  <c r="Z400" i="1"/>
  <c r="W401" i="1"/>
  <c r="Z401" i="1" l="1"/>
  <c r="W402" i="1"/>
  <c r="X403" i="1"/>
  <c r="U404" i="1"/>
  <c r="X404" i="1" l="1"/>
  <c r="U405" i="1"/>
  <c r="Z402" i="1"/>
  <c r="W403" i="1"/>
  <c r="Z403" i="1" l="1"/>
  <c r="W404" i="1"/>
  <c r="X405" i="1"/>
  <c r="U406" i="1"/>
  <c r="X406" i="1" l="1"/>
  <c r="U407" i="1"/>
  <c r="Z404" i="1"/>
  <c r="W405" i="1"/>
  <c r="Z405" i="1" l="1"/>
  <c r="W406" i="1"/>
  <c r="X407" i="1"/>
  <c r="U408" i="1"/>
  <c r="X408" i="1" l="1"/>
  <c r="U409" i="1"/>
  <c r="Z406" i="1"/>
  <c r="W407" i="1"/>
  <c r="Z407" i="1" l="1"/>
  <c r="W408" i="1"/>
  <c r="X409" i="1"/>
  <c r="U410" i="1"/>
  <c r="X410" i="1" l="1"/>
  <c r="U411" i="1"/>
  <c r="Z408" i="1"/>
  <c r="W409" i="1"/>
  <c r="Z409" i="1" l="1"/>
  <c r="W410" i="1"/>
  <c r="X411" i="1"/>
  <c r="U412" i="1"/>
  <c r="X412" i="1" l="1"/>
  <c r="U413" i="1"/>
  <c r="Z410" i="1"/>
  <c r="W411" i="1"/>
  <c r="Z411" i="1" l="1"/>
  <c r="W412" i="1"/>
  <c r="X413" i="1"/>
  <c r="U414" i="1"/>
  <c r="X414" i="1" l="1"/>
  <c r="U415" i="1"/>
  <c r="Z412" i="1"/>
  <c r="W413" i="1"/>
  <c r="Z413" i="1" l="1"/>
  <c r="W414" i="1"/>
  <c r="X415" i="1"/>
  <c r="U416" i="1"/>
  <c r="X416" i="1" l="1"/>
  <c r="U417" i="1"/>
  <c r="Z414" i="1"/>
  <c r="W415" i="1"/>
  <c r="Z415" i="1" l="1"/>
  <c r="W416" i="1"/>
  <c r="X417" i="1"/>
  <c r="U418" i="1"/>
  <c r="X418" i="1" l="1"/>
  <c r="U419" i="1"/>
  <c r="Z416" i="1"/>
  <c r="W417" i="1"/>
  <c r="Z417" i="1" l="1"/>
  <c r="W418" i="1"/>
  <c r="X419" i="1"/>
  <c r="U420" i="1"/>
  <c r="X420" i="1" l="1"/>
  <c r="U421" i="1"/>
  <c r="Z418" i="1"/>
  <c r="W419" i="1"/>
  <c r="Z419" i="1" l="1"/>
  <c r="W420" i="1"/>
  <c r="U422" i="1"/>
  <c r="X421" i="1"/>
  <c r="U423" i="1" l="1"/>
  <c r="X422" i="1"/>
  <c r="Z420" i="1"/>
  <c r="W421" i="1"/>
  <c r="Z421" i="1" l="1"/>
  <c r="W422" i="1"/>
  <c r="X423" i="1"/>
  <c r="U424" i="1"/>
  <c r="X424" i="1" l="1"/>
  <c r="U425" i="1"/>
  <c r="Z422" i="1"/>
  <c r="W423" i="1"/>
  <c r="Z423" i="1" l="1"/>
  <c r="W424" i="1"/>
  <c r="U426" i="1"/>
  <c r="X425" i="1"/>
  <c r="X426" i="1" l="1"/>
  <c r="U427" i="1"/>
  <c r="Z424" i="1"/>
  <c r="W425" i="1"/>
  <c r="Z425" i="1" l="1"/>
  <c r="W426" i="1"/>
  <c r="X427" i="1"/>
  <c r="U428" i="1"/>
  <c r="X428" i="1" l="1"/>
  <c r="U429" i="1"/>
  <c r="Z426" i="1"/>
  <c r="W427" i="1"/>
  <c r="W428" i="1" l="1"/>
  <c r="Z427" i="1"/>
  <c r="X429" i="1"/>
  <c r="U430" i="1"/>
  <c r="U431" i="1" l="1"/>
  <c r="X430" i="1"/>
  <c r="W429" i="1"/>
  <c r="Z428" i="1"/>
  <c r="Z429" i="1" l="1"/>
  <c r="W430" i="1"/>
  <c r="X431" i="1"/>
  <c r="U432" i="1"/>
  <c r="X432" i="1" l="1"/>
  <c r="U433" i="1"/>
  <c r="Z430" i="1"/>
  <c r="W431" i="1"/>
  <c r="Z431" i="1" l="1"/>
  <c r="W432" i="1"/>
  <c r="X433" i="1"/>
  <c r="U434" i="1"/>
  <c r="X434" i="1" l="1"/>
  <c r="U435" i="1"/>
  <c r="Z432" i="1"/>
  <c r="W433" i="1"/>
  <c r="Z433" i="1" l="1"/>
  <c r="W434" i="1"/>
  <c r="X435" i="1"/>
  <c r="U436" i="1"/>
  <c r="X436" i="1" l="1"/>
  <c r="U437" i="1"/>
  <c r="Z434" i="1"/>
  <c r="W435" i="1"/>
  <c r="Z435" i="1" l="1"/>
  <c r="W436" i="1"/>
  <c r="X437" i="1"/>
  <c r="U438" i="1"/>
  <c r="X438" i="1" l="1"/>
  <c r="U439" i="1"/>
  <c r="Z436" i="1"/>
  <c r="W437" i="1"/>
  <c r="Z437" i="1" l="1"/>
  <c r="W438" i="1"/>
  <c r="X439" i="1"/>
  <c r="U440" i="1"/>
  <c r="X440" i="1" l="1"/>
  <c r="U441" i="1"/>
  <c r="Z438" i="1"/>
  <c r="W439" i="1"/>
  <c r="W440" i="1" l="1"/>
  <c r="Z439" i="1"/>
  <c r="U442" i="1"/>
  <c r="X441" i="1"/>
  <c r="X442" i="1" l="1"/>
  <c r="U443" i="1"/>
  <c r="Z440" i="1"/>
  <c r="W441" i="1"/>
  <c r="Z441" i="1" l="1"/>
  <c r="W442" i="1"/>
  <c r="X443" i="1"/>
  <c r="U444" i="1"/>
  <c r="X444" i="1" l="1"/>
  <c r="U445" i="1"/>
  <c r="Z442" i="1"/>
  <c r="W443" i="1"/>
  <c r="Z443" i="1" l="1"/>
  <c r="W444" i="1"/>
  <c r="X445" i="1"/>
  <c r="U446" i="1"/>
  <c r="X446" i="1" l="1"/>
  <c r="U447" i="1"/>
  <c r="W445" i="1"/>
  <c r="Z444" i="1"/>
  <c r="Z445" i="1" l="1"/>
  <c r="W446" i="1"/>
  <c r="X447" i="1"/>
  <c r="U448" i="1"/>
  <c r="X448" i="1" l="1"/>
  <c r="U449" i="1"/>
  <c r="Z446" i="1"/>
  <c r="W447" i="1"/>
  <c r="Z447" i="1" l="1"/>
  <c r="W448" i="1"/>
  <c r="U450" i="1"/>
  <c r="X449" i="1"/>
  <c r="X450" i="1" l="1"/>
  <c r="U451" i="1"/>
  <c r="Z448" i="1"/>
  <c r="W449" i="1"/>
  <c r="Z449" i="1" l="1"/>
  <c r="W450" i="1"/>
  <c r="X451" i="1"/>
  <c r="U452" i="1"/>
  <c r="X452" i="1" l="1"/>
  <c r="U453" i="1"/>
  <c r="Z450" i="1"/>
  <c r="W451" i="1"/>
  <c r="W452" i="1" l="1"/>
  <c r="Z451" i="1"/>
  <c r="X453" i="1"/>
  <c r="U454" i="1"/>
  <c r="X454" i="1" l="1"/>
  <c r="U455" i="1"/>
  <c r="Z452" i="1"/>
  <c r="W453" i="1"/>
  <c r="Z453" i="1" l="1"/>
  <c r="W454" i="1"/>
  <c r="X455" i="1"/>
  <c r="U456" i="1"/>
  <c r="X456" i="1" l="1"/>
  <c r="U457" i="1"/>
  <c r="Z454" i="1"/>
  <c r="W455" i="1"/>
  <c r="Z455" i="1" l="1"/>
  <c r="W456" i="1"/>
  <c r="X457" i="1"/>
  <c r="U458" i="1"/>
  <c r="X458" i="1" l="1"/>
  <c r="U459" i="1"/>
  <c r="W457" i="1"/>
  <c r="Z456" i="1"/>
  <c r="Z457" i="1" l="1"/>
  <c r="W458" i="1"/>
  <c r="X459" i="1"/>
  <c r="U460" i="1"/>
  <c r="X460" i="1" l="1"/>
  <c r="U461" i="1"/>
  <c r="Z458" i="1"/>
  <c r="W459" i="1"/>
  <c r="Z459" i="1" l="1"/>
  <c r="W460" i="1"/>
  <c r="U462" i="1"/>
  <c r="X461" i="1"/>
  <c r="X462" i="1" l="1"/>
  <c r="U463" i="1"/>
  <c r="W461" i="1"/>
  <c r="Z460" i="1"/>
  <c r="Z461" i="1" l="1"/>
  <c r="W462" i="1"/>
  <c r="U464" i="1"/>
  <c r="X463" i="1"/>
  <c r="X464" i="1" l="1"/>
  <c r="U465" i="1"/>
  <c r="Z462" i="1"/>
  <c r="W463" i="1"/>
  <c r="Z463" i="1" l="1"/>
  <c r="W464" i="1"/>
  <c r="X465" i="1"/>
  <c r="U466" i="1"/>
  <c r="X466" i="1" l="1"/>
  <c r="U467" i="1"/>
  <c r="Z464" i="1"/>
  <c r="W465" i="1"/>
  <c r="Z465" i="1" l="1"/>
  <c r="W466" i="1"/>
  <c r="U468" i="1"/>
  <c r="X468" i="1" s="1"/>
  <c r="AC19" i="1" s="1"/>
  <c r="AC22" i="1" s="1"/>
  <c r="X467" i="1"/>
  <c r="Z466" i="1" l="1"/>
  <c r="W467" i="1"/>
  <c r="W468" i="1" l="1"/>
  <c r="Z468" i="1" s="1"/>
  <c r="AE19" i="1" s="1"/>
  <c r="AE22" i="1" s="1"/>
  <c r="Z467" i="1"/>
</calcChain>
</file>

<file path=xl/sharedStrings.xml><?xml version="1.0" encoding="utf-8"?>
<sst xmlns="http://schemas.openxmlformats.org/spreadsheetml/2006/main" count="90" uniqueCount="46">
  <si>
    <t>Date</t>
  </si>
  <si>
    <t>VIX Close</t>
  </si>
  <si>
    <t>SPY</t>
  </si>
  <si>
    <t>1st mth</t>
  </si>
  <si>
    <t>2nd mth</t>
  </si>
  <si>
    <t>TS</t>
  </si>
  <si>
    <t>VIXY Close</t>
  </si>
  <si>
    <t>VIX EMA(10)</t>
  </si>
  <si>
    <t>Long</t>
  </si>
  <si>
    <t>Short</t>
  </si>
  <si>
    <t>Both</t>
  </si>
  <si>
    <t>Long EC</t>
  </si>
  <si>
    <t>Short EC</t>
  </si>
  <si>
    <t>Both EC</t>
  </si>
  <si>
    <t>Long DD</t>
  </si>
  <si>
    <t>Short DD</t>
  </si>
  <si>
    <t>Both DD</t>
  </si>
  <si>
    <t>Hedge</t>
  </si>
  <si>
    <t>Enable SPY Hedge:</t>
  </si>
  <si>
    <t>Yes</t>
  </si>
  <si>
    <t>VIXY Ret.</t>
  </si>
  <si>
    <t>XIV</t>
  </si>
  <si>
    <t>XIV Ret.</t>
  </si>
  <si>
    <t>VIX Ret.</t>
  </si>
  <si>
    <t>SPY Ret.</t>
  </si>
  <si>
    <t>Stats</t>
  </si>
  <si>
    <t>Avg. Ret.</t>
  </si>
  <si>
    <t>% Days Up</t>
  </si>
  <si>
    <t>Days In</t>
  </si>
  <si>
    <t>Days In (%)</t>
  </si>
  <si>
    <t>Avg. Up</t>
  </si>
  <si>
    <t>Avg. Down</t>
  </si>
  <si>
    <t>Worst</t>
  </si>
  <si>
    <t>Best</t>
  </si>
  <si>
    <t>Skew</t>
  </si>
  <si>
    <t>CAGR</t>
  </si>
  <si>
    <t>St. Dev.</t>
  </si>
  <si>
    <t>CAGR / St. Dev.</t>
  </si>
  <si>
    <t>CAGR / Max DD</t>
  </si>
  <si>
    <t>Max Drawdown</t>
  </si>
  <si>
    <t>R:R</t>
  </si>
  <si>
    <t>Profit Factor</t>
  </si>
  <si>
    <t>WITH HEDGE:</t>
  </si>
  <si>
    <t>WITHOUT HEDGE:</t>
  </si>
  <si>
    <t>Strategy Returns</t>
  </si>
  <si>
    <t>1st Future / 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</si>
</sst>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 Unicode MS"/>
      <family val="2"/>
    </font>
    <font>
      <sz val="11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1">
    <xf numFmtId="0" fontId="0" fillId="0" borderId="0" xfId="0"/>
    <xf numFmtId="0" fontId="3" fillId="3" borderId="0" xfId="0" applyFont="1" applyFill="1"/>
    <xf numFmtId="0" fontId="0" fillId="3" borderId="0" xfId="0" applyFill="1"/>
    <xf numFmtId="10" fontId="0" fillId="3" borderId="0" xfId="1" applyNumberFormat="1" applyFont="1" applyFill="1"/>
    <xf numFmtId="164" fontId="0" fillId="3" borderId="0" xfId="1" applyNumberFormat="1" applyFont="1" applyFill="1"/>
    <xf numFmtId="2" fontId="0" fillId="3" borderId="0" xfId="0" applyNumberFormat="1" applyFill="1"/>
    <xf numFmtId="0" fontId="6" fillId="3" borderId="0" xfId="0" applyFont="1" applyFill="1"/>
    <xf numFmtId="0" fontId="6" fillId="3" borderId="0" xfId="0" applyNumberFormat="1" applyFont="1" applyFill="1"/>
    <xf numFmtId="0" fontId="4" fillId="3" borderId="0" xfId="0" applyFont="1" applyFill="1" applyAlignment="1">
      <alignment horizontal="right" vertical="center" wrapText="1"/>
    </xf>
    <xf numFmtId="14" fontId="5" fillId="3" borderId="0" xfId="0" applyNumberFormat="1" applyFont="1" applyFill="1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/>
    <xf numFmtId="164" fontId="0" fillId="3" borderId="0" xfId="0" applyNumberFormat="1" applyFill="1"/>
    <xf numFmtId="165" fontId="0" fillId="3" borderId="0" xfId="1" applyNumberFormat="1" applyFont="1" applyFill="1"/>
    <xf numFmtId="10" fontId="0" fillId="3" borderId="0" xfId="0" applyNumberFormat="1" applyFill="1"/>
    <xf numFmtId="165" fontId="0" fillId="3" borderId="0" xfId="0" applyNumberFormat="1" applyFill="1"/>
    <xf numFmtId="164" fontId="0" fillId="3" borderId="2" xfId="0" applyNumberFormat="1" applyFill="1" applyBorder="1"/>
    <xf numFmtId="10" fontId="0" fillId="3" borderId="2" xfId="0" applyNumberFormat="1" applyFill="1" applyBorder="1"/>
    <xf numFmtId="0" fontId="0" fillId="3" borderId="2" xfId="0" applyFill="1" applyBorder="1"/>
    <xf numFmtId="165" fontId="0" fillId="3" borderId="2" xfId="0" applyNumberFormat="1" applyFill="1" applyBorder="1"/>
    <xf numFmtId="2" fontId="0" fillId="3" borderId="2" xfId="0" applyNumberFormat="1" applyFill="1" applyBorder="1"/>
    <xf numFmtId="0" fontId="3" fillId="3" borderId="3" xfId="0" applyFont="1" applyFill="1" applyBorder="1"/>
    <xf numFmtId="10" fontId="0" fillId="3" borderId="2" xfId="1" applyNumberFormat="1" applyFont="1" applyFill="1" applyBorder="1"/>
    <xf numFmtId="165" fontId="0" fillId="3" borderId="2" xfId="1" applyNumberFormat="1" applyFont="1" applyFill="1" applyBorder="1"/>
    <xf numFmtId="164" fontId="0" fillId="3" borderId="2" xfId="1" applyNumberFormat="1" applyFont="1" applyFill="1" applyBorder="1"/>
    <xf numFmtId="0" fontId="0" fillId="3" borderId="4" xfId="0" applyFill="1" applyBorder="1"/>
    <xf numFmtId="0" fontId="7" fillId="3" borderId="1" xfId="2" applyFont="1" applyFill="1"/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4" xfId="0" applyFont="1" applyFill="1" applyBorder="1"/>
    <xf numFmtId="164" fontId="10" fillId="3" borderId="4" xfId="1" applyNumberFormat="1" applyFont="1" applyFill="1" applyBorder="1"/>
    <xf numFmtId="14" fontId="0" fillId="3" borderId="0" xfId="0" applyNumberFormat="1" applyFont="1" applyFill="1"/>
    <xf numFmtId="0" fontId="10" fillId="3" borderId="0" xfId="0" applyFont="1" applyFill="1"/>
    <xf numFmtId="164" fontId="10" fillId="3" borderId="0" xfId="1" applyNumberFormat="1" applyFont="1" applyFill="1"/>
    <xf numFmtId="164" fontId="10" fillId="3" borderId="0" xfId="1" applyNumberFormat="1" applyFont="1" applyFill="1" applyBorder="1"/>
    <xf numFmtId="0" fontId="10" fillId="3" borderId="5" xfId="0" applyFont="1" applyFill="1" applyBorder="1"/>
    <xf numFmtId="164" fontId="10" fillId="3" borderId="5" xfId="1" applyNumberFormat="1" applyFont="1" applyFill="1" applyBorder="1"/>
    <xf numFmtId="0" fontId="10" fillId="3" borderId="6" xfId="0" applyFont="1" applyFill="1" applyBorder="1"/>
    <xf numFmtId="0" fontId="0" fillId="3" borderId="0" xfId="0" applyFont="1" applyFill="1"/>
    <xf numFmtId="0" fontId="11" fillId="3" borderId="0" xfId="0" applyFont="1" applyFill="1"/>
    <xf numFmtId="2" fontId="0" fillId="3" borderId="0" xfId="0" applyNumberFormat="1" applyFont="1" applyFill="1"/>
    <xf numFmtId="2" fontId="11" fillId="3" borderId="0" xfId="0" applyNumberFormat="1" applyFont="1" applyFill="1"/>
    <xf numFmtId="0" fontId="12" fillId="3" borderId="0" xfId="0" applyNumberFormat="1" applyFont="1" applyFill="1" applyAlignment="1">
      <alignment horizontal="right" vertical="center" wrapText="1"/>
    </xf>
    <xf numFmtId="2" fontId="13" fillId="3" borderId="0" xfId="0" applyNumberFormat="1" applyFont="1" applyFill="1"/>
    <xf numFmtId="2" fontId="13" fillId="3" borderId="0" xfId="0" applyNumberFormat="1" applyFont="1" applyFill="1" applyAlignment="1">
      <alignment horizontal="right" vertical="center" wrapText="1"/>
    </xf>
    <xf numFmtId="0" fontId="13" fillId="3" borderId="0" xfId="0" applyFont="1" applyFill="1" applyAlignment="1">
      <alignment horizontal="right" vertical="center" wrapText="1"/>
    </xf>
    <xf numFmtId="14" fontId="14" fillId="3" borderId="0" xfId="0" applyNumberFormat="1" applyFont="1" applyFill="1" applyAlignment="1">
      <alignment vertical="center"/>
    </xf>
    <xf numFmtId="0" fontId="13" fillId="3" borderId="0" xfId="0" applyFont="1" applyFill="1"/>
  </cellXfs>
  <cellStyles count="3">
    <cellStyle name="Calculation" xfId="2" builtinId="22"/>
    <cellStyle name="Normal" xfId="0" builtinId="0"/>
    <cellStyle name="Percent" xfId="1" builtinId="5"/>
  </cellStyles>
  <dxfs count="43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Equity Curves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Long EC</c:v>
                </c:pt>
              </c:strCache>
            </c:strRef>
          </c:tx>
          <c:marker>
            <c:symbol val="none"/>
          </c:marker>
          <c:cat>
            <c:numRef>
              <c:f>Sheet1!$A$2:$A$468</c:f>
              <c:numCache>
                <c:formatCode>d/m/yyyy</c:formatCode>
                <c:ptCount val="467"/>
                <c:pt idx="0">
                  <c:v>40547</c:v>
                </c:pt>
                <c:pt idx="1">
                  <c:v>40548</c:v>
                </c:pt>
                <c:pt idx="2">
                  <c:v>40549</c:v>
                </c:pt>
                <c:pt idx="3">
                  <c:v>40550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40561</c:v>
                </c:pt>
                <c:pt idx="10">
                  <c:v>40562</c:v>
                </c:pt>
                <c:pt idx="11">
                  <c:v>40563</c:v>
                </c:pt>
                <c:pt idx="12">
                  <c:v>40564</c:v>
                </c:pt>
                <c:pt idx="13">
                  <c:v>40567</c:v>
                </c:pt>
                <c:pt idx="14">
                  <c:v>40568</c:v>
                </c:pt>
                <c:pt idx="15">
                  <c:v>40569</c:v>
                </c:pt>
                <c:pt idx="16">
                  <c:v>40570</c:v>
                </c:pt>
                <c:pt idx="17">
                  <c:v>40571</c:v>
                </c:pt>
                <c:pt idx="18">
                  <c:v>40574</c:v>
                </c:pt>
                <c:pt idx="19">
                  <c:v>40575</c:v>
                </c:pt>
                <c:pt idx="20">
                  <c:v>40576</c:v>
                </c:pt>
                <c:pt idx="21">
                  <c:v>40577</c:v>
                </c:pt>
                <c:pt idx="22">
                  <c:v>40578</c:v>
                </c:pt>
                <c:pt idx="23">
                  <c:v>40581</c:v>
                </c:pt>
                <c:pt idx="24">
                  <c:v>40582</c:v>
                </c:pt>
                <c:pt idx="25">
                  <c:v>40583</c:v>
                </c:pt>
                <c:pt idx="26">
                  <c:v>40584</c:v>
                </c:pt>
                <c:pt idx="27">
                  <c:v>40585</c:v>
                </c:pt>
                <c:pt idx="28">
                  <c:v>40588</c:v>
                </c:pt>
                <c:pt idx="29">
                  <c:v>40589</c:v>
                </c:pt>
                <c:pt idx="30">
                  <c:v>40590</c:v>
                </c:pt>
                <c:pt idx="31">
                  <c:v>40591</c:v>
                </c:pt>
                <c:pt idx="32">
                  <c:v>40592</c:v>
                </c:pt>
                <c:pt idx="33">
                  <c:v>40596</c:v>
                </c:pt>
                <c:pt idx="34">
                  <c:v>40597</c:v>
                </c:pt>
                <c:pt idx="35">
                  <c:v>40598</c:v>
                </c:pt>
                <c:pt idx="36">
                  <c:v>40599</c:v>
                </c:pt>
                <c:pt idx="37">
                  <c:v>40602</c:v>
                </c:pt>
                <c:pt idx="38">
                  <c:v>40603</c:v>
                </c:pt>
                <c:pt idx="39">
                  <c:v>40604</c:v>
                </c:pt>
                <c:pt idx="40">
                  <c:v>40605</c:v>
                </c:pt>
                <c:pt idx="41">
                  <c:v>40606</c:v>
                </c:pt>
                <c:pt idx="42">
                  <c:v>40609</c:v>
                </c:pt>
                <c:pt idx="43">
                  <c:v>40610</c:v>
                </c:pt>
                <c:pt idx="44">
                  <c:v>40611</c:v>
                </c:pt>
                <c:pt idx="45">
                  <c:v>40612</c:v>
                </c:pt>
                <c:pt idx="46">
                  <c:v>40613</c:v>
                </c:pt>
                <c:pt idx="47">
                  <c:v>40616</c:v>
                </c:pt>
                <c:pt idx="48">
                  <c:v>40617</c:v>
                </c:pt>
                <c:pt idx="49">
                  <c:v>40618</c:v>
                </c:pt>
                <c:pt idx="50">
                  <c:v>40619</c:v>
                </c:pt>
                <c:pt idx="51">
                  <c:v>40620</c:v>
                </c:pt>
                <c:pt idx="52">
                  <c:v>40623</c:v>
                </c:pt>
                <c:pt idx="53">
                  <c:v>40624</c:v>
                </c:pt>
                <c:pt idx="54">
                  <c:v>40625</c:v>
                </c:pt>
                <c:pt idx="55">
                  <c:v>40626</c:v>
                </c:pt>
                <c:pt idx="56">
                  <c:v>40627</c:v>
                </c:pt>
                <c:pt idx="57">
                  <c:v>40630</c:v>
                </c:pt>
                <c:pt idx="58">
                  <c:v>40631</c:v>
                </c:pt>
                <c:pt idx="59">
                  <c:v>40632</c:v>
                </c:pt>
                <c:pt idx="60">
                  <c:v>40633</c:v>
                </c:pt>
                <c:pt idx="61">
                  <c:v>40634</c:v>
                </c:pt>
                <c:pt idx="62">
                  <c:v>40637</c:v>
                </c:pt>
                <c:pt idx="63">
                  <c:v>40638</c:v>
                </c:pt>
                <c:pt idx="64">
                  <c:v>40639</c:v>
                </c:pt>
                <c:pt idx="65">
                  <c:v>40640</c:v>
                </c:pt>
                <c:pt idx="66">
                  <c:v>40641</c:v>
                </c:pt>
                <c:pt idx="67">
                  <c:v>40644</c:v>
                </c:pt>
                <c:pt idx="68">
                  <c:v>40645</c:v>
                </c:pt>
                <c:pt idx="69">
                  <c:v>40646</c:v>
                </c:pt>
                <c:pt idx="70">
                  <c:v>40647</c:v>
                </c:pt>
                <c:pt idx="71">
                  <c:v>40648</c:v>
                </c:pt>
                <c:pt idx="72">
                  <c:v>40651</c:v>
                </c:pt>
                <c:pt idx="73">
                  <c:v>40652</c:v>
                </c:pt>
                <c:pt idx="74">
                  <c:v>40653</c:v>
                </c:pt>
                <c:pt idx="75">
                  <c:v>40654</c:v>
                </c:pt>
                <c:pt idx="76">
                  <c:v>40658</c:v>
                </c:pt>
                <c:pt idx="77">
                  <c:v>40659</c:v>
                </c:pt>
                <c:pt idx="78">
                  <c:v>40660</c:v>
                </c:pt>
                <c:pt idx="79">
                  <c:v>40661</c:v>
                </c:pt>
                <c:pt idx="80">
                  <c:v>40662</c:v>
                </c:pt>
                <c:pt idx="81">
                  <c:v>40665</c:v>
                </c:pt>
                <c:pt idx="82">
                  <c:v>40666</c:v>
                </c:pt>
                <c:pt idx="83">
                  <c:v>40667</c:v>
                </c:pt>
                <c:pt idx="84">
                  <c:v>40668</c:v>
                </c:pt>
                <c:pt idx="85">
                  <c:v>40669</c:v>
                </c:pt>
                <c:pt idx="86">
                  <c:v>40672</c:v>
                </c:pt>
                <c:pt idx="87">
                  <c:v>40673</c:v>
                </c:pt>
                <c:pt idx="88">
                  <c:v>40674</c:v>
                </c:pt>
                <c:pt idx="89">
                  <c:v>40675</c:v>
                </c:pt>
                <c:pt idx="90">
                  <c:v>40676</c:v>
                </c:pt>
                <c:pt idx="91">
                  <c:v>40679</c:v>
                </c:pt>
                <c:pt idx="92">
                  <c:v>40680</c:v>
                </c:pt>
                <c:pt idx="93">
                  <c:v>40681</c:v>
                </c:pt>
                <c:pt idx="94">
                  <c:v>40682</c:v>
                </c:pt>
                <c:pt idx="95">
                  <c:v>40683</c:v>
                </c:pt>
                <c:pt idx="96">
                  <c:v>40686</c:v>
                </c:pt>
                <c:pt idx="97">
                  <c:v>40687</c:v>
                </c:pt>
                <c:pt idx="98">
                  <c:v>40688</c:v>
                </c:pt>
                <c:pt idx="99">
                  <c:v>40689</c:v>
                </c:pt>
                <c:pt idx="100">
                  <c:v>40690</c:v>
                </c:pt>
                <c:pt idx="101">
                  <c:v>40694</c:v>
                </c:pt>
                <c:pt idx="102">
                  <c:v>40695</c:v>
                </c:pt>
                <c:pt idx="103">
                  <c:v>40696</c:v>
                </c:pt>
                <c:pt idx="104">
                  <c:v>40697</c:v>
                </c:pt>
                <c:pt idx="105">
                  <c:v>40700</c:v>
                </c:pt>
                <c:pt idx="106">
                  <c:v>40701</c:v>
                </c:pt>
                <c:pt idx="107">
                  <c:v>40702</c:v>
                </c:pt>
                <c:pt idx="108">
                  <c:v>40703</c:v>
                </c:pt>
                <c:pt idx="109">
                  <c:v>40704</c:v>
                </c:pt>
                <c:pt idx="110">
                  <c:v>40707</c:v>
                </c:pt>
                <c:pt idx="111">
                  <c:v>40708</c:v>
                </c:pt>
                <c:pt idx="112">
                  <c:v>40709</c:v>
                </c:pt>
                <c:pt idx="113">
                  <c:v>40710</c:v>
                </c:pt>
                <c:pt idx="114">
                  <c:v>40711</c:v>
                </c:pt>
                <c:pt idx="115">
                  <c:v>40714</c:v>
                </c:pt>
                <c:pt idx="116">
                  <c:v>40715</c:v>
                </c:pt>
                <c:pt idx="117">
                  <c:v>40716</c:v>
                </c:pt>
                <c:pt idx="118">
                  <c:v>40717</c:v>
                </c:pt>
                <c:pt idx="119">
                  <c:v>40718</c:v>
                </c:pt>
                <c:pt idx="120">
                  <c:v>40721</c:v>
                </c:pt>
                <c:pt idx="121">
                  <c:v>40722</c:v>
                </c:pt>
                <c:pt idx="122">
                  <c:v>40723</c:v>
                </c:pt>
                <c:pt idx="123">
                  <c:v>40724</c:v>
                </c:pt>
                <c:pt idx="124">
                  <c:v>40725</c:v>
                </c:pt>
                <c:pt idx="125">
                  <c:v>40729</c:v>
                </c:pt>
                <c:pt idx="126">
                  <c:v>40730</c:v>
                </c:pt>
                <c:pt idx="127">
                  <c:v>40731</c:v>
                </c:pt>
                <c:pt idx="128">
                  <c:v>40732</c:v>
                </c:pt>
                <c:pt idx="129">
                  <c:v>40735</c:v>
                </c:pt>
                <c:pt idx="130">
                  <c:v>40736</c:v>
                </c:pt>
                <c:pt idx="131">
                  <c:v>40737</c:v>
                </c:pt>
                <c:pt idx="132">
                  <c:v>40738</c:v>
                </c:pt>
                <c:pt idx="133">
                  <c:v>40739</c:v>
                </c:pt>
                <c:pt idx="134">
                  <c:v>40742</c:v>
                </c:pt>
                <c:pt idx="135">
                  <c:v>40743</c:v>
                </c:pt>
                <c:pt idx="136">
                  <c:v>40744</c:v>
                </c:pt>
                <c:pt idx="137">
                  <c:v>40745</c:v>
                </c:pt>
                <c:pt idx="138">
                  <c:v>40746</c:v>
                </c:pt>
                <c:pt idx="139">
                  <c:v>40749</c:v>
                </c:pt>
                <c:pt idx="140">
                  <c:v>40750</c:v>
                </c:pt>
                <c:pt idx="141">
                  <c:v>40751</c:v>
                </c:pt>
                <c:pt idx="142">
                  <c:v>40752</c:v>
                </c:pt>
                <c:pt idx="143">
                  <c:v>40753</c:v>
                </c:pt>
                <c:pt idx="144">
                  <c:v>40756</c:v>
                </c:pt>
                <c:pt idx="145">
                  <c:v>40757</c:v>
                </c:pt>
                <c:pt idx="146">
                  <c:v>40758</c:v>
                </c:pt>
                <c:pt idx="147">
                  <c:v>40759</c:v>
                </c:pt>
                <c:pt idx="148">
                  <c:v>40760</c:v>
                </c:pt>
                <c:pt idx="149">
                  <c:v>40763</c:v>
                </c:pt>
                <c:pt idx="150">
                  <c:v>40764</c:v>
                </c:pt>
                <c:pt idx="151">
                  <c:v>40765</c:v>
                </c:pt>
                <c:pt idx="152">
                  <c:v>40766</c:v>
                </c:pt>
                <c:pt idx="153">
                  <c:v>40767</c:v>
                </c:pt>
                <c:pt idx="154">
                  <c:v>40770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40792</c:v>
                </c:pt>
                <c:pt idx="170">
                  <c:v>40793</c:v>
                </c:pt>
                <c:pt idx="171">
                  <c:v>40794</c:v>
                </c:pt>
                <c:pt idx="172">
                  <c:v>40795</c:v>
                </c:pt>
                <c:pt idx="173">
                  <c:v>40798</c:v>
                </c:pt>
                <c:pt idx="174">
                  <c:v>40799</c:v>
                </c:pt>
                <c:pt idx="175">
                  <c:v>40800</c:v>
                </c:pt>
                <c:pt idx="176">
                  <c:v>40801</c:v>
                </c:pt>
                <c:pt idx="177">
                  <c:v>40802</c:v>
                </c:pt>
                <c:pt idx="178">
                  <c:v>40805</c:v>
                </c:pt>
                <c:pt idx="179">
                  <c:v>40806</c:v>
                </c:pt>
                <c:pt idx="180">
                  <c:v>40807</c:v>
                </c:pt>
                <c:pt idx="181">
                  <c:v>40808</c:v>
                </c:pt>
                <c:pt idx="182">
                  <c:v>40809</c:v>
                </c:pt>
                <c:pt idx="183">
                  <c:v>40812</c:v>
                </c:pt>
                <c:pt idx="184">
                  <c:v>40813</c:v>
                </c:pt>
                <c:pt idx="185">
                  <c:v>40814</c:v>
                </c:pt>
                <c:pt idx="186">
                  <c:v>40815</c:v>
                </c:pt>
                <c:pt idx="187">
                  <c:v>40816</c:v>
                </c:pt>
                <c:pt idx="188">
                  <c:v>40819</c:v>
                </c:pt>
                <c:pt idx="189">
                  <c:v>40820</c:v>
                </c:pt>
                <c:pt idx="190">
                  <c:v>40821</c:v>
                </c:pt>
                <c:pt idx="191">
                  <c:v>40822</c:v>
                </c:pt>
                <c:pt idx="192">
                  <c:v>40823</c:v>
                </c:pt>
                <c:pt idx="193">
                  <c:v>40826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40858</c:v>
                </c:pt>
                <c:pt idx="218">
                  <c:v>40861</c:v>
                </c:pt>
                <c:pt idx="219">
                  <c:v>40862</c:v>
                </c:pt>
                <c:pt idx="220">
                  <c:v>40863</c:v>
                </c:pt>
                <c:pt idx="221">
                  <c:v>40864</c:v>
                </c:pt>
                <c:pt idx="222">
                  <c:v>40865</c:v>
                </c:pt>
                <c:pt idx="223">
                  <c:v>40868</c:v>
                </c:pt>
                <c:pt idx="224">
                  <c:v>40869</c:v>
                </c:pt>
                <c:pt idx="225">
                  <c:v>40870</c:v>
                </c:pt>
                <c:pt idx="226">
                  <c:v>40872</c:v>
                </c:pt>
                <c:pt idx="227">
                  <c:v>40875</c:v>
                </c:pt>
                <c:pt idx="228">
                  <c:v>40876</c:v>
                </c:pt>
                <c:pt idx="229">
                  <c:v>40877</c:v>
                </c:pt>
                <c:pt idx="230">
                  <c:v>40878</c:v>
                </c:pt>
                <c:pt idx="231">
                  <c:v>40879</c:v>
                </c:pt>
                <c:pt idx="232">
                  <c:v>40882</c:v>
                </c:pt>
                <c:pt idx="233">
                  <c:v>40883</c:v>
                </c:pt>
                <c:pt idx="234">
                  <c:v>40884</c:v>
                </c:pt>
                <c:pt idx="235">
                  <c:v>40885</c:v>
                </c:pt>
                <c:pt idx="236">
                  <c:v>40886</c:v>
                </c:pt>
                <c:pt idx="237">
                  <c:v>40889</c:v>
                </c:pt>
                <c:pt idx="238">
                  <c:v>40890</c:v>
                </c:pt>
                <c:pt idx="239">
                  <c:v>40891</c:v>
                </c:pt>
                <c:pt idx="240">
                  <c:v>40892</c:v>
                </c:pt>
                <c:pt idx="241">
                  <c:v>40893</c:v>
                </c:pt>
                <c:pt idx="242">
                  <c:v>40896</c:v>
                </c:pt>
                <c:pt idx="243">
                  <c:v>40897</c:v>
                </c:pt>
                <c:pt idx="244">
                  <c:v>40898</c:v>
                </c:pt>
                <c:pt idx="245">
                  <c:v>40899</c:v>
                </c:pt>
                <c:pt idx="246">
                  <c:v>40900</c:v>
                </c:pt>
                <c:pt idx="247">
                  <c:v>40904</c:v>
                </c:pt>
                <c:pt idx="248">
                  <c:v>40905</c:v>
                </c:pt>
                <c:pt idx="249">
                  <c:v>40906</c:v>
                </c:pt>
                <c:pt idx="250">
                  <c:v>40907</c:v>
                </c:pt>
                <c:pt idx="251">
                  <c:v>40911</c:v>
                </c:pt>
                <c:pt idx="252">
                  <c:v>40912</c:v>
                </c:pt>
                <c:pt idx="253">
                  <c:v>40913</c:v>
                </c:pt>
                <c:pt idx="254">
                  <c:v>40914</c:v>
                </c:pt>
                <c:pt idx="255">
                  <c:v>40917</c:v>
                </c:pt>
                <c:pt idx="256">
                  <c:v>40918</c:v>
                </c:pt>
                <c:pt idx="257">
                  <c:v>40919</c:v>
                </c:pt>
                <c:pt idx="258">
                  <c:v>40920</c:v>
                </c:pt>
                <c:pt idx="259">
                  <c:v>40921</c:v>
                </c:pt>
                <c:pt idx="260">
                  <c:v>40925</c:v>
                </c:pt>
                <c:pt idx="261">
                  <c:v>40926</c:v>
                </c:pt>
                <c:pt idx="262">
                  <c:v>40927</c:v>
                </c:pt>
                <c:pt idx="263">
                  <c:v>40928</c:v>
                </c:pt>
                <c:pt idx="264">
                  <c:v>40931</c:v>
                </c:pt>
                <c:pt idx="265">
                  <c:v>40932</c:v>
                </c:pt>
                <c:pt idx="266">
                  <c:v>40933</c:v>
                </c:pt>
                <c:pt idx="267">
                  <c:v>40934</c:v>
                </c:pt>
                <c:pt idx="268">
                  <c:v>40935</c:v>
                </c:pt>
                <c:pt idx="269">
                  <c:v>40938</c:v>
                </c:pt>
                <c:pt idx="270">
                  <c:v>40939</c:v>
                </c:pt>
                <c:pt idx="271">
                  <c:v>40940</c:v>
                </c:pt>
                <c:pt idx="272">
                  <c:v>40941</c:v>
                </c:pt>
                <c:pt idx="273">
                  <c:v>40942</c:v>
                </c:pt>
                <c:pt idx="274">
                  <c:v>40945</c:v>
                </c:pt>
                <c:pt idx="275">
                  <c:v>40946</c:v>
                </c:pt>
                <c:pt idx="276">
                  <c:v>40947</c:v>
                </c:pt>
                <c:pt idx="277">
                  <c:v>40948</c:v>
                </c:pt>
                <c:pt idx="278">
                  <c:v>40949</c:v>
                </c:pt>
                <c:pt idx="279">
                  <c:v>40952</c:v>
                </c:pt>
                <c:pt idx="280">
                  <c:v>40953</c:v>
                </c:pt>
                <c:pt idx="281">
                  <c:v>40954</c:v>
                </c:pt>
                <c:pt idx="282">
                  <c:v>40955</c:v>
                </c:pt>
                <c:pt idx="283">
                  <c:v>40956</c:v>
                </c:pt>
                <c:pt idx="284">
                  <c:v>40960</c:v>
                </c:pt>
                <c:pt idx="285">
                  <c:v>40961</c:v>
                </c:pt>
                <c:pt idx="286">
                  <c:v>40962</c:v>
                </c:pt>
                <c:pt idx="287">
                  <c:v>40963</c:v>
                </c:pt>
                <c:pt idx="288">
                  <c:v>40966</c:v>
                </c:pt>
                <c:pt idx="289">
                  <c:v>40967</c:v>
                </c:pt>
                <c:pt idx="290">
                  <c:v>40968</c:v>
                </c:pt>
                <c:pt idx="291">
                  <c:v>40969</c:v>
                </c:pt>
                <c:pt idx="292">
                  <c:v>40970</c:v>
                </c:pt>
                <c:pt idx="293">
                  <c:v>40973</c:v>
                </c:pt>
                <c:pt idx="294">
                  <c:v>40974</c:v>
                </c:pt>
                <c:pt idx="295">
                  <c:v>40975</c:v>
                </c:pt>
                <c:pt idx="296">
                  <c:v>40976</c:v>
                </c:pt>
                <c:pt idx="297">
                  <c:v>40977</c:v>
                </c:pt>
                <c:pt idx="298">
                  <c:v>40980</c:v>
                </c:pt>
                <c:pt idx="299">
                  <c:v>40981</c:v>
                </c:pt>
                <c:pt idx="300">
                  <c:v>40982</c:v>
                </c:pt>
                <c:pt idx="301">
                  <c:v>40983</c:v>
                </c:pt>
                <c:pt idx="302">
                  <c:v>40984</c:v>
                </c:pt>
                <c:pt idx="303">
                  <c:v>40987</c:v>
                </c:pt>
                <c:pt idx="304">
                  <c:v>40988</c:v>
                </c:pt>
                <c:pt idx="305">
                  <c:v>40989</c:v>
                </c:pt>
                <c:pt idx="306">
                  <c:v>40990</c:v>
                </c:pt>
                <c:pt idx="307">
                  <c:v>40991</c:v>
                </c:pt>
                <c:pt idx="308">
                  <c:v>40994</c:v>
                </c:pt>
                <c:pt idx="309">
                  <c:v>40995</c:v>
                </c:pt>
                <c:pt idx="310">
                  <c:v>40996</c:v>
                </c:pt>
                <c:pt idx="311">
                  <c:v>40997</c:v>
                </c:pt>
                <c:pt idx="312">
                  <c:v>40998</c:v>
                </c:pt>
                <c:pt idx="313">
                  <c:v>41001</c:v>
                </c:pt>
                <c:pt idx="314">
                  <c:v>41002</c:v>
                </c:pt>
                <c:pt idx="315">
                  <c:v>41003</c:v>
                </c:pt>
                <c:pt idx="316">
                  <c:v>41004</c:v>
                </c:pt>
                <c:pt idx="317">
                  <c:v>41008</c:v>
                </c:pt>
                <c:pt idx="318">
                  <c:v>41009</c:v>
                </c:pt>
                <c:pt idx="319">
                  <c:v>41010</c:v>
                </c:pt>
                <c:pt idx="320">
                  <c:v>41011</c:v>
                </c:pt>
                <c:pt idx="321">
                  <c:v>41012</c:v>
                </c:pt>
                <c:pt idx="322">
                  <c:v>41015</c:v>
                </c:pt>
                <c:pt idx="323">
                  <c:v>41016</c:v>
                </c:pt>
                <c:pt idx="324">
                  <c:v>41017</c:v>
                </c:pt>
                <c:pt idx="325">
                  <c:v>41018</c:v>
                </c:pt>
                <c:pt idx="326">
                  <c:v>41019</c:v>
                </c:pt>
                <c:pt idx="327">
                  <c:v>41022</c:v>
                </c:pt>
                <c:pt idx="328">
                  <c:v>41023</c:v>
                </c:pt>
                <c:pt idx="329">
                  <c:v>41024</c:v>
                </c:pt>
                <c:pt idx="330">
                  <c:v>41025</c:v>
                </c:pt>
                <c:pt idx="331">
                  <c:v>41026</c:v>
                </c:pt>
                <c:pt idx="332">
                  <c:v>41029</c:v>
                </c:pt>
                <c:pt idx="333">
                  <c:v>41030</c:v>
                </c:pt>
                <c:pt idx="334">
                  <c:v>41031</c:v>
                </c:pt>
                <c:pt idx="335">
                  <c:v>41032</c:v>
                </c:pt>
                <c:pt idx="336">
                  <c:v>41033</c:v>
                </c:pt>
                <c:pt idx="337">
                  <c:v>41036</c:v>
                </c:pt>
                <c:pt idx="338">
                  <c:v>41037</c:v>
                </c:pt>
                <c:pt idx="339">
                  <c:v>41038</c:v>
                </c:pt>
                <c:pt idx="340">
                  <c:v>41039</c:v>
                </c:pt>
                <c:pt idx="341">
                  <c:v>41040</c:v>
                </c:pt>
                <c:pt idx="342">
                  <c:v>41043</c:v>
                </c:pt>
                <c:pt idx="343">
                  <c:v>41044</c:v>
                </c:pt>
                <c:pt idx="344">
                  <c:v>41045</c:v>
                </c:pt>
                <c:pt idx="345">
                  <c:v>41046</c:v>
                </c:pt>
                <c:pt idx="346">
                  <c:v>41047</c:v>
                </c:pt>
                <c:pt idx="347">
                  <c:v>41050</c:v>
                </c:pt>
                <c:pt idx="348">
                  <c:v>41051</c:v>
                </c:pt>
                <c:pt idx="349">
                  <c:v>41052</c:v>
                </c:pt>
                <c:pt idx="350">
                  <c:v>41053</c:v>
                </c:pt>
                <c:pt idx="351">
                  <c:v>41054</c:v>
                </c:pt>
                <c:pt idx="352">
                  <c:v>41058</c:v>
                </c:pt>
                <c:pt idx="353">
                  <c:v>41059</c:v>
                </c:pt>
                <c:pt idx="354">
                  <c:v>41060</c:v>
                </c:pt>
                <c:pt idx="355">
                  <c:v>41061</c:v>
                </c:pt>
                <c:pt idx="356">
                  <c:v>41064</c:v>
                </c:pt>
                <c:pt idx="357">
                  <c:v>41065</c:v>
                </c:pt>
                <c:pt idx="358">
                  <c:v>41066</c:v>
                </c:pt>
                <c:pt idx="359">
                  <c:v>41067</c:v>
                </c:pt>
                <c:pt idx="360">
                  <c:v>41068</c:v>
                </c:pt>
                <c:pt idx="361">
                  <c:v>41071</c:v>
                </c:pt>
                <c:pt idx="362">
                  <c:v>41072</c:v>
                </c:pt>
                <c:pt idx="363">
                  <c:v>41073</c:v>
                </c:pt>
                <c:pt idx="364">
                  <c:v>41074</c:v>
                </c:pt>
                <c:pt idx="365">
                  <c:v>41075</c:v>
                </c:pt>
                <c:pt idx="366">
                  <c:v>41078</c:v>
                </c:pt>
                <c:pt idx="367">
                  <c:v>41079</c:v>
                </c:pt>
                <c:pt idx="368">
                  <c:v>41080</c:v>
                </c:pt>
                <c:pt idx="369">
                  <c:v>41081</c:v>
                </c:pt>
                <c:pt idx="370">
                  <c:v>41082</c:v>
                </c:pt>
                <c:pt idx="371">
                  <c:v>41085</c:v>
                </c:pt>
                <c:pt idx="372">
                  <c:v>41086</c:v>
                </c:pt>
                <c:pt idx="373">
                  <c:v>41087</c:v>
                </c:pt>
                <c:pt idx="374">
                  <c:v>41088</c:v>
                </c:pt>
                <c:pt idx="375">
                  <c:v>41089</c:v>
                </c:pt>
                <c:pt idx="376">
                  <c:v>41092</c:v>
                </c:pt>
                <c:pt idx="377">
                  <c:v>41093</c:v>
                </c:pt>
                <c:pt idx="378">
                  <c:v>41095</c:v>
                </c:pt>
                <c:pt idx="379">
                  <c:v>41096</c:v>
                </c:pt>
                <c:pt idx="380">
                  <c:v>41099</c:v>
                </c:pt>
                <c:pt idx="381">
                  <c:v>41100</c:v>
                </c:pt>
                <c:pt idx="382">
                  <c:v>41101</c:v>
                </c:pt>
                <c:pt idx="383">
                  <c:v>41102</c:v>
                </c:pt>
                <c:pt idx="384">
                  <c:v>41103</c:v>
                </c:pt>
                <c:pt idx="385">
                  <c:v>41106</c:v>
                </c:pt>
                <c:pt idx="386">
                  <c:v>41107</c:v>
                </c:pt>
                <c:pt idx="387">
                  <c:v>41108</c:v>
                </c:pt>
                <c:pt idx="388">
                  <c:v>41109</c:v>
                </c:pt>
                <c:pt idx="389">
                  <c:v>41110</c:v>
                </c:pt>
                <c:pt idx="390">
                  <c:v>41113</c:v>
                </c:pt>
                <c:pt idx="391">
                  <c:v>41114</c:v>
                </c:pt>
                <c:pt idx="392">
                  <c:v>41115</c:v>
                </c:pt>
                <c:pt idx="393">
                  <c:v>41116</c:v>
                </c:pt>
                <c:pt idx="394">
                  <c:v>41117</c:v>
                </c:pt>
                <c:pt idx="395">
                  <c:v>41120</c:v>
                </c:pt>
                <c:pt idx="396">
                  <c:v>41121</c:v>
                </c:pt>
                <c:pt idx="397">
                  <c:v>41122</c:v>
                </c:pt>
                <c:pt idx="398">
                  <c:v>41123</c:v>
                </c:pt>
                <c:pt idx="399">
                  <c:v>41124</c:v>
                </c:pt>
                <c:pt idx="400">
                  <c:v>41127</c:v>
                </c:pt>
                <c:pt idx="401">
                  <c:v>41128</c:v>
                </c:pt>
                <c:pt idx="402">
                  <c:v>41129</c:v>
                </c:pt>
                <c:pt idx="403">
                  <c:v>41130</c:v>
                </c:pt>
                <c:pt idx="404">
                  <c:v>41131</c:v>
                </c:pt>
                <c:pt idx="405">
                  <c:v>41134</c:v>
                </c:pt>
                <c:pt idx="406">
                  <c:v>41135</c:v>
                </c:pt>
                <c:pt idx="407">
                  <c:v>41136</c:v>
                </c:pt>
                <c:pt idx="408">
                  <c:v>41137</c:v>
                </c:pt>
                <c:pt idx="409">
                  <c:v>41138</c:v>
                </c:pt>
                <c:pt idx="410">
                  <c:v>41141</c:v>
                </c:pt>
                <c:pt idx="411">
                  <c:v>41142</c:v>
                </c:pt>
                <c:pt idx="412">
                  <c:v>41143</c:v>
                </c:pt>
                <c:pt idx="413">
                  <c:v>41144</c:v>
                </c:pt>
                <c:pt idx="414">
                  <c:v>41145</c:v>
                </c:pt>
                <c:pt idx="415">
                  <c:v>41148</c:v>
                </c:pt>
                <c:pt idx="416">
                  <c:v>41149</c:v>
                </c:pt>
                <c:pt idx="417">
                  <c:v>41150</c:v>
                </c:pt>
                <c:pt idx="418">
                  <c:v>41151</c:v>
                </c:pt>
                <c:pt idx="419">
                  <c:v>41152</c:v>
                </c:pt>
                <c:pt idx="420">
                  <c:v>41156</c:v>
                </c:pt>
                <c:pt idx="421">
                  <c:v>41157</c:v>
                </c:pt>
                <c:pt idx="422">
                  <c:v>41158</c:v>
                </c:pt>
                <c:pt idx="423">
                  <c:v>41159</c:v>
                </c:pt>
                <c:pt idx="424">
                  <c:v>41162</c:v>
                </c:pt>
                <c:pt idx="425">
                  <c:v>41163</c:v>
                </c:pt>
                <c:pt idx="426">
                  <c:v>41164</c:v>
                </c:pt>
                <c:pt idx="427">
                  <c:v>41165</c:v>
                </c:pt>
                <c:pt idx="428">
                  <c:v>41166</c:v>
                </c:pt>
                <c:pt idx="429">
                  <c:v>41169</c:v>
                </c:pt>
                <c:pt idx="430">
                  <c:v>41170</c:v>
                </c:pt>
                <c:pt idx="431">
                  <c:v>41171</c:v>
                </c:pt>
                <c:pt idx="432">
                  <c:v>41172</c:v>
                </c:pt>
                <c:pt idx="433">
                  <c:v>41173</c:v>
                </c:pt>
                <c:pt idx="434">
                  <c:v>41176</c:v>
                </c:pt>
                <c:pt idx="435">
                  <c:v>41177</c:v>
                </c:pt>
                <c:pt idx="436">
                  <c:v>41178</c:v>
                </c:pt>
                <c:pt idx="437">
                  <c:v>41179</c:v>
                </c:pt>
                <c:pt idx="438">
                  <c:v>41180</c:v>
                </c:pt>
                <c:pt idx="439">
                  <c:v>41183</c:v>
                </c:pt>
                <c:pt idx="440">
                  <c:v>41184</c:v>
                </c:pt>
                <c:pt idx="441">
                  <c:v>41185</c:v>
                </c:pt>
                <c:pt idx="442">
                  <c:v>41186</c:v>
                </c:pt>
                <c:pt idx="443">
                  <c:v>41187</c:v>
                </c:pt>
                <c:pt idx="444">
                  <c:v>41190</c:v>
                </c:pt>
                <c:pt idx="445">
                  <c:v>41191</c:v>
                </c:pt>
                <c:pt idx="446">
                  <c:v>41192</c:v>
                </c:pt>
                <c:pt idx="447">
                  <c:v>41193</c:v>
                </c:pt>
                <c:pt idx="448">
                  <c:v>41194</c:v>
                </c:pt>
                <c:pt idx="449">
                  <c:v>41197</c:v>
                </c:pt>
                <c:pt idx="450">
                  <c:v>41198</c:v>
                </c:pt>
                <c:pt idx="451">
                  <c:v>41199</c:v>
                </c:pt>
                <c:pt idx="452">
                  <c:v>41200</c:v>
                </c:pt>
                <c:pt idx="453">
                  <c:v>41201</c:v>
                </c:pt>
                <c:pt idx="454">
                  <c:v>41204</c:v>
                </c:pt>
                <c:pt idx="455">
                  <c:v>41205</c:v>
                </c:pt>
                <c:pt idx="456">
                  <c:v>41206</c:v>
                </c:pt>
                <c:pt idx="457">
                  <c:v>41207</c:v>
                </c:pt>
                <c:pt idx="458">
                  <c:v>41208</c:v>
                </c:pt>
                <c:pt idx="459">
                  <c:v>41213</c:v>
                </c:pt>
                <c:pt idx="460">
                  <c:v>41214</c:v>
                </c:pt>
                <c:pt idx="461">
                  <c:v>41215</c:v>
                </c:pt>
                <c:pt idx="462">
                  <c:v>41218</c:v>
                </c:pt>
                <c:pt idx="463">
                  <c:v>41219</c:v>
                </c:pt>
                <c:pt idx="464">
                  <c:v>41220</c:v>
                </c:pt>
                <c:pt idx="465">
                  <c:v>41221</c:v>
                </c:pt>
                <c:pt idx="466">
                  <c:v>41222</c:v>
                </c:pt>
              </c:numCache>
            </c:numRef>
          </c:cat>
          <c:val>
            <c:numRef>
              <c:f>Sheet1!$U$2:$U$468</c:f>
              <c:numCache>
                <c:formatCode>0.00</c:formatCode>
                <c:ptCount val="467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100.35243837391441</c:v>
                </c:pt>
                <c:pt idx="18">
                  <c:v>100.35243837391441</c:v>
                </c:pt>
                <c:pt idx="19">
                  <c:v>100.35243837391441</c:v>
                </c:pt>
                <c:pt idx="20">
                  <c:v>100.35243837391441</c:v>
                </c:pt>
                <c:pt idx="21">
                  <c:v>100.35243837391441</c:v>
                </c:pt>
                <c:pt idx="22">
                  <c:v>100.35243837391441</c:v>
                </c:pt>
                <c:pt idx="23">
                  <c:v>100.35243837391441</c:v>
                </c:pt>
                <c:pt idx="24">
                  <c:v>100.35243837391441</c:v>
                </c:pt>
                <c:pt idx="25">
                  <c:v>100.35243837391441</c:v>
                </c:pt>
                <c:pt idx="26">
                  <c:v>100.35243837391441</c:v>
                </c:pt>
                <c:pt idx="27">
                  <c:v>100.35243837391441</c:v>
                </c:pt>
                <c:pt idx="28">
                  <c:v>100.35243837391441</c:v>
                </c:pt>
                <c:pt idx="29">
                  <c:v>100.35243837391441</c:v>
                </c:pt>
                <c:pt idx="30">
                  <c:v>100.35243837391441</c:v>
                </c:pt>
                <c:pt idx="31">
                  <c:v>100.35243837391441</c:v>
                </c:pt>
                <c:pt idx="32">
                  <c:v>100.35243837391441</c:v>
                </c:pt>
                <c:pt idx="33">
                  <c:v>100.35243837391441</c:v>
                </c:pt>
                <c:pt idx="34">
                  <c:v>100.35243837391441</c:v>
                </c:pt>
                <c:pt idx="35">
                  <c:v>100.35243837391441</c:v>
                </c:pt>
                <c:pt idx="36">
                  <c:v>100.35243837391441</c:v>
                </c:pt>
                <c:pt idx="37">
                  <c:v>100.35243837391441</c:v>
                </c:pt>
                <c:pt idx="38">
                  <c:v>100.35243837391441</c:v>
                </c:pt>
                <c:pt idx="39">
                  <c:v>100.35243837391441</c:v>
                </c:pt>
                <c:pt idx="40">
                  <c:v>100.35243837391441</c:v>
                </c:pt>
                <c:pt idx="41">
                  <c:v>100.35243837391441</c:v>
                </c:pt>
                <c:pt idx="42">
                  <c:v>100.35243837391441</c:v>
                </c:pt>
                <c:pt idx="43">
                  <c:v>100.35243837391441</c:v>
                </c:pt>
                <c:pt idx="44">
                  <c:v>100.35243837391441</c:v>
                </c:pt>
                <c:pt idx="45">
                  <c:v>100.35243837391441</c:v>
                </c:pt>
                <c:pt idx="46">
                  <c:v>100.35243837391441</c:v>
                </c:pt>
                <c:pt idx="47">
                  <c:v>100.35243837391441</c:v>
                </c:pt>
                <c:pt idx="48">
                  <c:v>100.35243837391441</c:v>
                </c:pt>
                <c:pt idx="49">
                  <c:v>97.937832977666389</c:v>
                </c:pt>
                <c:pt idx="50">
                  <c:v>95.339926016250843</c:v>
                </c:pt>
                <c:pt idx="51">
                  <c:v>89.361132568291495</c:v>
                </c:pt>
                <c:pt idx="52">
                  <c:v>89.361132568291495</c:v>
                </c:pt>
                <c:pt idx="53">
                  <c:v>89.361132568291495</c:v>
                </c:pt>
                <c:pt idx="54">
                  <c:v>89.361132568291495</c:v>
                </c:pt>
                <c:pt idx="55">
                  <c:v>89.361132568291495</c:v>
                </c:pt>
                <c:pt idx="56">
                  <c:v>89.361132568291495</c:v>
                </c:pt>
                <c:pt idx="57">
                  <c:v>89.361132568291495</c:v>
                </c:pt>
                <c:pt idx="58">
                  <c:v>89.361132568291495</c:v>
                </c:pt>
                <c:pt idx="59">
                  <c:v>89.361132568291495</c:v>
                </c:pt>
                <c:pt idx="60">
                  <c:v>89.361132568291495</c:v>
                </c:pt>
                <c:pt idx="61">
                  <c:v>89.361132568291495</c:v>
                </c:pt>
                <c:pt idx="62">
                  <c:v>89.361132568291495</c:v>
                </c:pt>
                <c:pt idx="63">
                  <c:v>89.361132568291495</c:v>
                </c:pt>
                <c:pt idx="64">
                  <c:v>89.361132568291495</c:v>
                </c:pt>
                <c:pt idx="65">
                  <c:v>89.361132568291495</c:v>
                </c:pt>
                <c:pt idx="66">
                  <c:v>89.361132568291495</c:v>
                </c:pt>
                <c:pt idx="67">
                  <c:v>89.361132568291495</c:v>
                </c:pt>
                <c:pt idx="68">
                  <c:v>89.361132568291495</c:v>
                </c:pt>
                <c:pt idx="69">
                  <c:v>89.361132568291495</c:v>
                </c:pt>
                <c:pt idx="70">
                  <c:v>89.361132568291495</c:v>
                </c:pt>
                <c:pt idx="71">
                  <c:v>89.361132568291495</c:v>
                </c:pt>
                <c:pt idx="72">
                  <c:v>89.361132568291495</c:v>
                </c:pt>
                <c:pt idx="73">
                  <c:v>89.361132568291495</c:v>
                </c:pt>
                <c:pt idx="74">
                  <c:v>89.361132568291495</c:v>
                </c:pt>
                <c:pt idx="75">
                  <c:v>89.361132568291495</c:v>
                </c:pt>
                <c:pt idx="76">
                  <c:v>89.361132568291495</c:v>
                </c:pt>
                <c:pt idx="77">
                  <c:v>89.361132568291495</c:v>
                </c:pt>
                <c:pt idx="78">
                  <c:v>89.361132568291495</c:v>
                </c:pt>
                <c:pt idx="79">
                  <c:v>89.361132568291495</c:v>
                </c:pt>
                <c:pt idx="80">
                  <c:v>89.361132568291495</c:v>
                </c:pt>
                <c:pt idx="81">
                  <c:v>89.361132568291495</c:v>
                </c:pt>
                <c:pt idx="82">
                  <c:v>89.361132568291495</c:v>
                </c:pt>
                <c:pt idx="83">
                  <c:v>89.361132568291495</c:v>
                </c:pt>
                <c:pt idx="84">
                  <c:v>89.361132568291495</c:v>
                </c:pt>
                <c:pt idx="85">
                  <c:v>89.361132568291495</c:v>
                </c:pt>
                <c:pt idx="86">
                  <c:v>89.361132568291495</c:v>
                </c:pt>
                <c:pt idx="87">
                  <c:v>89.361132568291495</c:v>
                </c:pt>
                <c:pt idx="88">
                  <c:v>89.361132568291495</c:v>
                </c:pt>
                <c:pt idx="89">
                  <c:v>89.361132568291495</c:v>
                </c:pt>
                <c:pt idx="90">
                  <c:v>89.361132568291495</c:v>
                </c:pt>
                <c:pt idx="91">
                  <c:v>89.361132568291495</c:v>
                </c:pt>
                <c:pt idx="92">
                  <c:v>89.361132568291495</c:v>
                </c:pt>
                <c:pt idx="93">
                  <c:v>89.361132568291495</c:v>
                </c:pt>
                <c:pt idx="94">
                  <c:v>89.361132568291495</c:v>
                </c:pt>
                <c:pt idx="95">
                  <c:v>89.361132568291495</c:v>
                </c:pt>
                <c:pt idx="96">
                  <c:v>89.361132568291495</c:v>
                </c:pt>
                <c:pt idx="97">
                  <c:v>89.361132568291495</c:v>
                </c:pt>
                <c:pt idx="98">
                  <c:v>89.361132568291495</c:v>
                </c:pt>
                <c:pt idx="99">
                  <c:v>89.361132568291495</c:v>
                </c:pt>
                <c:pt idx="100">
                  <c:v>89.361132568291495</c:v>
                </c:pt>
                <c:pt idx="101">
                  <c:v>89.361132568291495</c:v>
                </c:pt>
                <c:pt idx="102">
                  <c:v>89.361132568291495</c:v>
                </c:pt>
                <c:pt idx="103">
                  <c:v>89.361132568291495</c:v>
                </c:pt>
                <c:pt idx="104">
                  <c:v>89.361132568291495</c:v>
                </c:pt>
                <c:pt idx="105">
                  <c:v>89.361132568291495</c:v>
                </c:pt>
                <c:pt idx="106">
                  <c:v>89.361132568291495</c:v>
                </c:pt>
                <c:pt idx="107">
                  <c:v>89.361132568291495</c:v>
                </c:pt>
                <c:pt idx="108">
                  <c:v>89.361132568291495</c:v>
                </c:pt>
                <c:pt idx="109">
                  <c:v>89.361132568291495</c:v>
                </c:pt>
                <c:pt idx="110">
                  <c:v>89.361132568291495</c:v>
                </c:pt>
                <c:pt idx="111">
                  <c:v>89.361132568291495</c:v>
                </c:pt>
                <c:pt idx="112">
                  <c:v>89.361132568291495</c:v>
                </c:pt>
                <c:pt idx="113">
                  <c:v>87.89737182249354</c:v>
                </c:pt>
                <c:pt idx="114">
                  <c:v>87.89737182249354</c:v>
                </c:pt>
                <c:pt idx="115">
                  <c:v>87.89737182249354</c:v>
                </c:pt>
                <c:pt idx="116">
                  <c:v>87.89737182249354</c:v>
                </c:pt>
                <c:pt idx="117">
                  <c:v>87.89737182249354</c:v>
                </c:pt>
                <c:pt idx="118">
                  <c:v>87.89737182249354</c:v>
                </c:pt>
                <c:pt idx="119">
                  <c:v>87.89737182249354</c:v>
                </c:pt>
                <c:pt idx="120">
                  <c:v>87.89737182249354</c:v>
                </c:pt>
                <c:pt idx="121">
                  <c:v>87.89737182249354</c:v>
                </c:pt>
                <c:pt idx="122">
                  <c:v>87.89737182249354</c:v>
                </c:pt>
                <c:pt idx="123">
                  <c:v>87.89737182249354</c:v>
                </c:pt>
                <c:pt idx="124">
                  <c:v>87.89737182249354</c:v>
                </c:pt>
                <c:pt idx="125">
                  <c:v>87.89737182249354</c:v>
                </c:pt>
                <c:pt idx="126">
                  <c:v>87.89737182249354</c:v>
                </c:pt>
                <c:pt idx="127">
                  <c:v>87.89737182249354</c:v>
                </c:pt>
                <c:pt idx="128">
                  <c:v>87.89737182249354</c:v>
                </c:pt>
                <c:pt idx="129">
                  <c:v>87.89737182249354</c:v>
                </c:pt>
                <c:pt idx="130">
                  <c:v>87.89737182249354</c:v>
                </c:pt>
                <c:pt idx="131">
                  <c:v>87.89737182249354</c:v>
                </c:pt>
                <c:pt idx="132">
                  <c:v>87.89737182249354</c:v>
                </c:pt>
                <c:pt idx="133">
                  <c:v>87.89737182249354</c:v>
                </c:pt>
                <c:pt idx="134">
                  <c:v>87.89737182249354</c:v>
                </c:pt>
                <c:pt idx="135">
                  <c:v>87.89737182249354</c:v>
                </c:pt>
                <c:pt idx="136">
                  <c:v>87.89737182249354</c:v>
                </c:pt>
                <c:pt idx="137">
                  <c:v>87.89737182249354</c:v>
                </c:pt>
                <c:pt idx="138">
                  <c:v>87.89737182249354</c:v>
                </c:pt>
                <c:pt idx="139">
                  <c:v>87.89737182249354</c:v>
                </c:pt>
                <c:pt idx="140">
                  <c:v>91.29674088730178</c:v>
                </c:pt>
                <c:pt idx="141">
                  <c:v>93.136209650905826</c:v>
                </c:pt>
                <c:pt idx="142">
                  <c:v>90.767534934902685</c:v>
                </c:pt>
                <c:pt idx="143">
                  <c:v>86.568753874434748</c:v>
                </c:pt>
                <c:pt idx="144">
                  <c:v>90.37116484136763</c:v>
                </c:pt>
                <c:pt idx="145">
                  <c:v>91.400491916365723</c:v>
                </c:pt>
                <c:pt idx="146">
                  <c:v>105.09456460802015</c:v>
                </c:pt>
                <c:pt idx="147">
                  <c:v>110.30641003902807</c:v>
                </c:pt>
                <c:pt idx="148">
                  <c:v>119.27503316100848</c:v>
                </c:pt>
                <c:pt idx="149">
                  <c:v>113.02236741644764</c:v>
                </c:pt>
                <c:pt idx="150">
                  <c:v>121.64277105660558</c:v>
                </c:pt>
                <c:pt idx="151">
                  <c:v>122.14429576456907</c:v>
                </c:pt>
                <c:pt idx="152">
                  <c:v>123.84094344366797</c:v>
                </c:pt>
                <c:pt idx="153">
                  <c:v>119.45441341070773</c:v>
                </c:pt>
                <c:pt idx="154">
                  <c:v>119.45441341070773</c:v>
                </c:pt>
                <c:pt idx="155">
                  <c:v>119.45441341070773</c:v>
                </c:pt>
                <c:pt idx="156">
                  <c:v>138.99935266166949</c:v>
                </c:pt>
                <c:pt idx="157">
                  <c:v>143.74819623303046</c:v>
                </c:pt>
                <c:pt idx="158">
                  <c:v>148.24072229779958</c:v>
                </c:pt>
                <c:pt idx="159">
                  <c:v>146.02774543657065</c:v>
                </c:pt>
                <c:pt idx="160">
                  <c:v>145.12272419187093</c:v>
                </c:pt>
                <c:pt idx="161">
                  <c:v>145.90589614305023</c:v>
                </c:pt>
                <c:pt idx="162">
                  <c:v>145.56025090655592</c:v>
                </c:pt>
                <c:pt idx="163">
                  <c:v>140.58859339212668</c:v>
                </c:pt>
                <c:pt idx="164">
                  <c:v>140.58859339212668</c:v>
                </c:pt>
                <c:pt idx="165">
                  <c:v>140.58859339212668</c:v>
                </c:pt>
                <c:pt idx="166">
                  <c:v>140.58859339212668</c:v>
                </c:pt>
                <c:pt idx="167">
                  <c:v>140.58859339212668</c:v>
                </c:pt>
                <c:pt idx="168">
                  <c:v>140.58859339212668</c:v>
                </c:pt>
                <c:pt idx="169">
                  <c:v>139.44255181349644</c:v>
                </c:pt>
                <c:pt idx="170">
                  <c:v>139.44255181349644</c:v>
                </c:pt>
                <c:pt idx="171">
                  <c:v>139.44255181349644</c:v>
                </c:pt>
                <c:pt idx="172">
                  <c:v>139.44255181349644</c:v>
                </c:pt>
                <c:pt idx="173">
                  <c:v>139.44255181349644</c:v>
                </c:pt>
                <c:pt idx="174">
                  <c:v>139.44255181349644</c:v>
                </c:pt>
                <c:pt idx="175">
                  <c:v>139.44255181349644</c:v>
                </c:pt>
                <c:pt idx="176">
                  <c:v>139.44255181349644</c:v>
                </c:pt>
                <c:pt idx="177">
                  <c:v>139.44255181349644</c:v>
                </c:pt>
                <c:pt idx="178">
                  <c:v>139.44255181349644</c:v>
                </c:pt>
                <c:pt idx="179">
                  <c:v>139.44255181349644</c:v>
                </c:pt>
                <c:pt idx="180">
                  <c:v>149.00699616770973</c:v>
                </c:pt>
                <c:pt idx="181">
                  <c:v>151.44671387202308</c:v>
                </c:pt>
                <c:pt idx="182">
                  <c:v>149.7751825985703</c:v>
                </c:pt>
                <c:pt idx="183">
                  <c:v>148.62410010672761</c:v>
                </c:pt>
                <c:pt idx="184">
                  <c:v>155.08195047770417</c:v>
                </c:pt>
                <c:pt idx="185">
                  <c:v>153.59309774008878</c:v>
                </c:pt>
                <c:pt idx="186">
                  <c:v>153.59309774008878</c:v>
                </c:pt>
                <c:pt idx="187">
                  <c:v>153.59309774008878</c:v>
                </c:pt>
                <c:pt idx="188">
                  <c:v>153.59309774008878</c:v>
                </c:pt>
                <c:pt idx="189">
                  <c:v>153.59309774008878</c:v>
                </c:pt>
                <c:pt idx="190">
                  <c:v>153.59309774008878</c:v>
                </c:pt>
                <c:pt idx="191">
                  <c:v>153.59309774008878</c:v>
                </c:pt>
                <c:pt idx="192">
                  <c:v>153.59309774008878</c:v>
                </c:pt>
                <c:pt idx="193">
                  <c:v>153.59309774008878</c:v>
                </c:pt>
                <c:pt idx="194">
                  <c:v>153.59309774008878</c:v>
                </c:pt>
                <c:pt idx="195">
                  <c:v>153.59309774008878</c:v>
                </c:pt>
                <c:pt idx="196">
                  <c:v>153.59309774008878</c:v>
                </c:pt>
                <c:pt idx="197">
                  <c:v>153.59309774008878</c:v>
                </c:pt>
                <c:pt idx="198">
                  <c:v>153.59309774008878</c:v>
                </c:pt>
                <c:pt idx="199">
                  <c:v>153.59309774008878</c:v>
                </c:pt>
                <c:pt idx="200">
                  <c:v>153.59309774008878</c:v>
                </c:pt>
                <c:pt idx="201">
                  <c:v>153.59309774008878</c:v>
                </c:pt>
                <c:pt idx="202">
                  <c:v>153.59309774008878</c:v>
                </c:pt>
                <c:pt idx="203">
                  <c:v>153.59309774008878</c:v>
                </c:pt>
                <c:pt idx="204">
                  <c:v>153.59309774008878</c:v>
                </c:pt>
                <c:pt idx="205">
                  <c:v>153.59309774008878</c:v>
                </c:pt>
                <c:pt idx="206">
                  <c:v>153.59309774008878</c:v>
                </c:pt>
                <c:pt idx="207">
                  <c:v>153.59309774008878</c:v>
                </c:pt>
                <c:pt idx="208">
                  <c:v>153.59309774008878</c:v>
                </c:pt>
                <c:pt idx="209">
                  <c:v>153.59309774008878</c:v>
                </c:pt>
                <c:pt idx="210">
                  <c:v>153.59309774008878</c:v>
                </c:pt>
                <c:pt idx="211">
                  <c:v>153.59309774008878</c:v>
                </c:pt>
                <c:pt idx="212">
                  <c:v>153.59309774008878</c:v>
                </c:pt>
                <c:pt idx="213">
                  <c:v>153.59309774008878</c:v>
                </c:pt>
                <c:pt idx="214">
                  <c:v>153.59309774008878</c:v>
                </c:pt>
                <c:pt idx="215">
                  <c:v>153.59309774008878</c:v>
                </c:pt>
                <c:pt idx="216">
                  <c:v>153.59309774008878</c:v>
                </c:pt>
                <c:pt idx="217">
                  <c:v>153.59309774008878</c:v>
                </c:pt>
                <c:pt idx="218">
                  <c:v>153.59309774008878</c:v>
                </c:pt>
                <c:pt idx="219">
                  <c:v>153.59309774008878</c:v>
                </c:pt>
                <c:pt idx="220">
                  <c:v>158.76806361978751</c:v>
                </c:pt>
                <c:pt idx="221">
                  <c:v>158.76806361978751</c:v>
                </c:pt>
                <c:pt idx="222">
                  <c:v>158.76806361978751</c:v>
                </c:pt>
                <c:pt idx="223">
                  <c:v>158.76806361978751</c:v>
                </c:pt>
                <c:pt idx="224">
                  <c:v>158.76806361978751</c:v>
                </c:pt>
                <c:pt idx="225">
                  <c:v>158.76806361978751</c:v>
                </c:pt>
                <c:pt idx="226">
                  <c:v>158.76806361978751</c:v>
                </c:pt>
                <c:pt idx="227">
                  <c:v>158.76806361978751</c:v>
                </c:pt>
                <c:pt idx="228">
                  <c:v>158.76806361978751</c:v>
                </c:pt>
                <c:pt idx="229">
                  <c:v>158.76806361978751</c:v>
                </c:pt>
                <c:pt idx="230">
                  <c:v>158.76806361978751</c:v>
                </c:pt>
                <c:pt idx="231">
                  <c:v>158.76806361978751</c:v>
                </c:pt>
                <c:pt idx="232">
                  <c:v>158.76806361978751</c:v>
                </c:pt>
                <c:pt idx="233">
                  <c:v>158.76806361978751</c:v>
                </c:pt>
                <c:pt idx="234">
                  <c:v>158.76806361978751</c:v>
                </c:pt>
                <c:pt idx="235">
                  <c:v>158.76806361978751</c:v>
                </c:pt>
                <c:pt idx="236">
                  <c:v>158.76806361978751</c:v>
                </c:pt>
                <c:pt idx="237">
                  <c:v>158.76806361978751</c:v>
                </c:pt>
                <c:pt idx="238">
                  <c:v>158.76806361978751</c:v>
                </c:pt>
                <c:pt idx="239">
                  <c:v>158.76806361978751</c:v>
                </c:pt>
                <c:pt idx="240">
                  <c:v>158.76806361978751</c:v>
                </c:pt>
                <c:pt idx="241">
                  <c:v>158.76806361978751</c:v>
                </c:pt>
                <c:pt idx="242">
                  <c:v>158.76806361978751</c:v>
                </c:pt>
                <c:pt idx="243">
                  <c:v>158.76806361978751</c:v>
                </c:pt>
                <c:pt idx="244">
                  <c:v>158.76806361978751</c:v>
                </c:pt>
                <c:pt idx="245">
                  <c:v>158.76806361978751</c:v>
                </c:pt>
                <c:pt idx="246">
                  <c:v>158.76806361978751</c:v>
                </c:pt>
                <c:pt idx="247">
                  <c:v>158.76806361978751</c:v>
                </c:pt>
                <c:pt idx="248">
                  <c:v>158.76806361978751</c:v>
                </c:pt>
                <c:pt idx="249">
                  <c:v>158.76806361978751</c:v>
                </c:pt>
                <c:pt idx="250">
                  <c:v>158.76806361978751</c:v>
                </c:pt>
                <c:pt idx="251">
                  <c:v>158.76806361978751</c:v>
                </c:pt>
                <c:pt idx="252">
                  <c:v>158.76806361978751</c:v>
                </c:pt>
                <c:pt idx="253">
                  <c:v>158.76806361978751</c:v>
                </c:pt>
                <c:pt idx="254">
                  <c:v>158.76806361978751</c:v>
                </c:pt>
                <c:pt idx="255">
                  <c:v>158.76806361978751</c:v>
                </c:pt>
                <c:pt idx="256">
                  <c:v>158.76806361978751</c:v>
                </c:pt>
                <c:pt idx="257">
                  <c:v>158.76806361978751</c:v>
                </c:pt>
                <c:pt idx="258">
                  <c:v>158.76806361978751</c:v>
                </c:pt>
                <c:pt idx="259">
                  <c:v>158.76806361978751</c:v>
                </c:pt>
                <c:pt idx="260">
                  <c:v>158.76806361978751</c:v>
                </c:pt>
                <c:pt idx="261">
                  <c:v>158.76806361978751</c:v>
                </c:pt>
                <c:pt idx="262">
                  <c:v>158.76806361978751</c:v>
                </c:pt>
                <c:pt idx="263">
                  <c:v>158.76806361978751</c:v>
                </c:pt>
                <c:pt idx="264">
                  <c:v>158.76806361978751</c:v>
                </c:pt>
                <c:pt idx="265">
                  <c:v>158.76806361978751</c:v>
                </c:pt>
                <c:pt idx="266">
                  <c:v>158.76806361978751</c:v>
                </c:pt>
                <c:pt idx="267">
                  <c:v>158.76806361978751</c:v>
                </c:pt>
                <c:pt idx="268">
                  <c:v>158.76806361978751</c:v>
                </c:pt>
                <c:pt idx="269">
                  <c:v>158.76806361978751</c:v>
                </c:pt>
                <c:pt idx="270">
                  <c:v>158.76806361978751</c:v>
                </c:pt>
                <c:pt idx="271">
                  <c:v>158.76806361978751</c:v>
                </c:pt>
                <c:pt idx="272">
                  <c:v>158.76806361978751</c:v>
                </c:pt>
                <c:pt idx="273">
                  <c:v>158.76806361978751</c:v>
                </c:pt>
                <c:pt idx="274">
                  <c:v>158.76806361978751</c:v>
                </c:pt>
                <c:pt idx="275">
                  <c:v>158.76806361978751</c:v>
                </c:pt>
                <c:pt idx="276">
                  <c:v>158.76806361978751</c:v>
                </c:pt>
                <c:pt idx="277">
                  <c:v>158.76806361978751</c:v>
                </c:pt>
                <c:pt idx="278">
                  <c:v>158.76806361978751</c:v>
                </c:pt>
                <c:pt idx="279">
                  <c:v>158.76806361978751</c:v>
                </c:pt>
                <c:pt idx="280">
                  <c:v>158.76806361978751</c:v>
                </c:pt>
                <c:pt idx="281">
                  <c:v>158.76806361978751</c:v>
                </c:pt>
                <c:pt idx="282">
                  <c:v>158.76806361978751</c:v>
                </c:pt>
                <c:pt idx="283">
                  <c:v>158.76806361978751</c:v>
                </c:pt>
                <c:pt idx="284">
                  <c:v>158.76806361978751</c:v>
                </c:pt>
                <c:pt idx="285">
                  <c:v>158.76806361978751</c:v>
                </c:pt>
                <c:pt idx="286">
                  <c:v>158.76806361978751</c:v>
                </c:pt>
                <c:pt idx="287">
                  <c:v>158.76806361978751</c:v>
                </c:pt>
                <c:pt idx="288">
                  <c:v>158.76806361978751</c:v>
                </c:pt>
                <c:pt idx="289">
                  <c:v>158.76806361978751</c:v>
                </c:pt>
                <c:pt idx="290">
                  <c:v>158.76806361978751</c:v>
                </c:pt>
                <c:pt idx="291">
                  <c:v>158.76806361978751</c:v>
                </c:pt>
                <c:pt idx="292">
                  <c:v>158.76806361978751</c:v>
                </c:pt>
                <c:pt idx="293">
                  <c:v>158.76806361978751</c:v>
                </c:pt>
                <c:pt idx="294">
                  <c:v>158.76806361978751</c:v>
                </c:pt>
                <c:pt idx="295">
                  <c:v>158.76806361978751</c:v>
                </c:pt>
                <c:pt idx="296">
                  <c:v>158.76806361978751</c:v>
                </c:pt>
                <c:pt idx="297">
                  <c:v>158.76806361978751</c:v>
                </c:pt>
                <c:pt idx="298">
                  <c:v>158.76806361978751</c:v>
                </c:pt>
                <c:pt idx="299">
                  <c:v>158.76806361978751</c:v>
                </c:pt>
                <c:pt idx="300">
                  <c:v>158.76806361978751</c:v>
                </c:pt>
                <c:pt idx="301">
                  <c:v>158.76806361978751</c:v>
                </c:pt>
                <c:pt idx="302">
                  <c:v>158.76806361978751</c:v>
                </c:pt>
                <c:pt idx="303">
                  <c:v>158.76806361978751</c:v>
                </c:pt>
                <c:pt idx="304">
                  <c:v>158.76806361978751</c:v>
                </c:pt>
                <c:pt idx="305">
                  <c:v>158.76806361978751</c:v>
                </c:pt>
                <c:pt idx="306">
                  <c:v>158.76806361978751</c:v>
                </c:pt>
                <c:pt idx="307">
                  <c:v>158.76806361978751</c:v>
                </c:pt>
                <c:pt idx="308">
                  <c:v>158.76806361978751</c:v>
                </c:pt>
                <c:pt idx="309">
                  <c:v>158.76806361978751</c:v>
                </c:pt>
                <c:pt idx="310">
                  <c:v>158.76806361978751</c:v>
                </c:pt>
                <c:pt idx="311">
                  <c:v>158.76806361978751</c:v>
                </c:pt>
                <c:pt idx="312">
                  <c:v>158.76806361978751</c:v>
                </c:pt>
                <c:pt idx="313">
                  <c:v>158.76806361978751</c:v>
                </c:pt>
                <c:pt idx="314">
                  <c:v>158.76806361978751</c:v>
                </c:pt>
                <c:pt idx="315">
                  <c:v>158.76806361978751</c:v>
                </c:pt>
                <c:pt idx="316">
                  <c:v>158.76806361978751</c:v>
                </c:pt>
                <c:pt idx="317">
                  <c:v>158.76806361978751</c:v>
                </c:pt>
                <c:pt idx="318">
                  <c:v>158.76806361978751</c:v>
                </c:pt>
                <c:pt idx="319">
                  <c:v>158.76806361978751</c:v>
                </c:pt>
                <c:pt idx="320">
                  <c:v>158.76806361978751</c:v>
                </c:pt>
                <c:pt idx="321">
                  <c:v>158.76806361978751</c:v>
                </c:pt>
                <c:pt idx="322">
                  <c:v>158.76806361978751</c:v>
                </c:pt>
                <c:pt idx="323">
                  <c:v>158.76806361978751</c:v>
                </c:pt>
                <c:pt idx="324">
                  <c:v>158.76806361978751</c:v>
                </c:pt>
                <c:pt idx="325">
                  <c:v>158.76806361978751</c:v>
                </c:pt>
                <c:pt idx="326">
                  <c:v>158.76806361978751</c:v>
                </c:pt>
                <c:pt idx="327">
                  <c:v>158.76806361978751</c:v>
                </c:pt>
                <c:pt idx="328">
                  <c:v>158.76806361978751</c:v>
                </c:pt>
                <c:pt idx="329">
                  <c:v>158.76806361978751</c:v>
                </c:pt>
                <c:pt idx="330">
                  <c:v>158.76806361978751</c:v>
                </c:pt>
                <c:pt idx="331">
                  <c:v>158.76806361978751</c:v>
                </c:pt>
                <c:pt idx="332">
                  <c:v>158.76806361978751</c:v>
                </c:pt>
                <c:pt idx="333">
                  <c:v>158.76806361978751</c:v>
                </c:pt>
                <c:pt idx="334">
                  <c:v>158.76806361978751</c:v>
                </c:pt>
                <c:pt idx="335">
                  <c:v>158.76806361978751</c:v>
                </c:pt>
                <c:pt idx="336">
                  <c:v>158.76806361978751</c:v>
                </c:pt>
                <c:pt idx="337">
                  <c:v>158.76806361978751</c:v>
                </c:pt>
                <c:pt idx="338">
                  <c:v>158.76806361978751</c:v>
                </c:pt>
                <c:pt idx="339">
                  <c:v>158.76806361978751</c:v>
                </c:pt>
                <c:pt idx="340">
                  <c:v>158.76806361978751</c:v>
                </c:pt>
                <c:pt idx="341">
                  <c:v>158.76806361978751</c:v>
                </c:pt>
                <c:pt idx="342">
                  <c:v>158.76806361978751</c:v>
                </c:pt>
                <c:pt idx="343">
                  <c:v>158.76806361978751</c:v>
                </c:pt>
                <c:pt idx="344">
                  <c:v>158.76806361978751</c:v>
                </c:pt>
                <c:pt idx="345">
                  <c:v>158.76806361978751</c:v>
                </c:pt>
                <c:pt idx="346">
                  <c:v>158.76806361978751</c:v>
                </c:pt>
                <c:pt idx="347">
                  <c:v>158.76806361978751</c:v>
                </c:pt>
                <c:pt idx="348">
                  <c:v>158.76806361978751</c:v>
                </c:pt>
                <c:pt idx="349">
                  <c:v>158.76806361978751</c:v>
                </c:pt>
                <c:pt idx="350">
                  <c:v>158.76806361978751</c:v>
                </c:pt>
                <c:pt idx="351">
                  <c:v>158.76806361978751</c:v>
                </c:pt>
                <c:pt idx="352">
                  <c:v>158.76806361978751</c:v>
                </c:pt>
                <c:pt idx="353">
                  <c:v>158.76806361978751</c:v>
                </c:pt>
                <c:pt idx="354">
                  <c:v>158.76806361978751</c:v>
                </c:pt>
                <c:pt idx="355">
                  <c:v>158.76806361978751</c:v>
                </c:pt>
                <c:pt idx="356">
                  <c:v>158.76806361978751</c:v>
                </c:pt>
                <c:pt idx="357">
                  <c:v>158.76806361978751</c:v>
                </c:pt>
                <c:pt idx="358">
                  <c:v>158.76806361978751</c:v>
                </c:pt>
                <c:pt idx="359">
                  <c:v>158.76806361978751</c:v>
                </c:pt>
                <c:pt idx="360">
                  <c:v>158.76806361978751</c:v>
                </c:pt>
                <c:pt idx="361">
                  <c:v>158.76806361978751</c:v>
                </c:pt>
                <c:pt idx="362">
                  <c:v>158.76806361978751</c:v>
                </c:pt>
                <c:pt idx="363">
                  <c:v>158.76806361978751</c:v>
                </c:pt>
                <c:pt idx="364">
                  <c:v>158.76806361978751</c:v>
                </c:pt>
                <c:pt idx="365">
                  <c:v>158.76806361978751</c:v>
                </c:pt>
                <c:pt idx="366">
                  <c:v>158.76806361978751</c:v>
                </c:pt>
                <c:pt idx="367">
                  <c:v>158.76806361978751</c:v>
                </c:pt>
                <c:pt idx="368">
                  <c:v>158.76806361978751</c:v>
                </c:pt>
                <c:pt idx="369">
                  <c:v>158.76806361978751</c:v>
                </c:pt>
                <c:pt idx="370">
                  <c:v>158.76806361978751</c:v>
                </c:pt>
                <c:pt idx="371">
                  <c:v>158.76806361978751</c:v>
                </c:pt>
                <c:pt idx="372">
                  <c:v>158.76806361978751</c:v>
                </c:pt>
                <c:pt idx="373">
                  <c:v>158.76806361978751</c:v>
                </c:pt>
                <c:pt idx="374">
                  <c:v>158.76806361978751</c:v>
                </c:pt>
                <c:pt idx="375">
                  <c:v>158.76806361978751</c:v>
                </c:pt>
                <c:pt idx="376">
                  <c:v>158.76806361978751</c:v>
                </c:pt>
                <c:pt idx="377">
                  <c:v>158.76806361978751</c:v>
                </c:pt>
                <c:pt idx="378">
                  <c:v>158.76806361978751</c:v>
                </c:pt>
                <c:pt idx="379">
                  <c:v>158.76806361978751</c:v>
                </c:pt>
                <c:pt idx="380">
                  <c:v>158.76806361978751</c:v>
                </c:pt>
                <c:pt idx="381">
                  <c:v>158.76806361978751</c:v>
                </c:pt>
                <c:pt idx="382">
                  <c:v>158.76806361978751</c:v>
                </c:pt>
                <c:pt idx="383">
                  <c:v>158.76806361978751</c:v>
                </c:pt>
                <c:pt idx="384">
                  <c:v>158.76806361978751</c:v>
                </c:pt>
                <c:pt idx="385">
                  <c:v>158.76806361978751</c:v>
                </c:pt>
                <c:pt idx="386">
                  <c:v>158.76806361978751</c:v>
                </c:pt>
                <c:pt idx="387">
                  <c:v>158.76806361978751</c:v>
                </c:pt>
                <c:pt idx="388">
                  <c:v>158.76806361978751</c:v>
                </c:pt>
                <c:pt idx="389">
                  <c:v>158.76806361978751</c:v>
                </c:pt>
                <c:pt idx="390">
                  <c:v>158.76806361978751</c:v>
                </c:pt>
                <c:pt idx="391">
                  <c:v>158.76806361978751</c:v>
                </c:pt>
                <c:pt idx="392">
                  <c:v>158.76806361978751</c:v>
                </c:pt>
                <c:pt idx="393">
                  <c:v>158.76806361978751</c:v>
                </c:pt>
                <c:pt idx="394">
                  <c:v>158.76806361978751</c:v>
                </c:pt>
                <c:pt idx="395">
                  <c:v>158.76806361978751</c:v>
                </c:pt>
                <c:pt idx="396">
                  <c:v>158.76806361978751</c:v>
                </c:pt>
                <c:pt idx="397">
                  <c:v>158.76806361978751</c:v>
                </c:pt>
                <c:pt idx="398">
                  <c:v>158.76806361978751</c:v>
                </c:pt>
                <c:pt idx="399">
                  <c:v>158.76806361978751</c:v>
                </c:pt>
                <c:pt idx="400">
                  <c:v>158.76806361978751</c:v>
                </c:pt>
                <c:pt idx="401">
                  <c:v>158.76806361978751</c:v>
                </c:pt>
                <c:pt idx="402">
                  <c:v>158.76806361978751</c:v>
                </c:pt>
                <c:pt idx="403">
                  <c:v>158.76806361978751</c:v>
                </c:pt>
                <c:pt idx="404">
                  <c:v>158.76806361978751</c:v>
                </c:pt>
                <c:pt idx="405">
                  <c:v>158.76806361978751</c:v>
                </c:pt>
                <c:pt idx="406">
                  <c:v>158.76806361978751</c:v>
                </c:pt>
                <c:pt idx="407">
                  <c:v>158.76806361978751</c:v>
                </c:pt>
                <c:pt idx="408">
                  <c:v>158.76806361978751</c:v>
                </c:pt>
                <c:pt idx="409">
                  <c:v>158.76806361978751</c:v>
                </c:pt>
                <c:pt idx="410">
                  <c:v>158.76806361978751</c:v>
                </c:pt>
                <c:pt idx="411">
                  <c:v>158.76806361978751</c:v>
                </c:pt>
                <c:pt idx="412">
                  <c:v>158.76806361978751</c:v>
                </c:pt>
                <c:pt idx="413">
                  <c:v>158.76806361978751</c:v>
                </c:pt>
                <c:pt idx="414">
                  <c:v>158.76806361978751</c:v>
                </c:pt>
                <c:pt idx="415">
                  <c:v>158.76806361978751</c:v>
                </c:pt>
                <c:pt idx="416">
                  <c:v>158.76806361978751</c:v>
                </c:pt>
                <c:pt idx="417">
                  <c:v>158.76806361978751</c:v>
                </c:pt>
                <c:pt idx="418">
                  <c:v>158.76806361978751</c:v>
                </c:pt>
                <c:pt idx="419">
                  <c:v>158.76806361978751</c:v>
                </c:pt>
                <c:pt idx="420">
                  <c:v>158.76806361978751</c:v>
                </c:pt>
                <c:pt idx="421">
                  <c:v>158.76806361978751</c:v>
                </c:pt>
                <c:pt idx="422">
                  <c:v>158.76806361978751</c:v>
                </c:pt>
                <c:pt idx="423">
                  <c:v>158.76806361978751</c:v>
                </c:pt>
                <c:pt idx="424">
                  <c:v>158.76806361978751</c:v>
                </c:pt>
                <c:pt idx="425">
                  <c:v>158.76806361978751</c:v>
                </c:pt>
                <c:pt idx="426">
                  <c:v>158.76806361978751</c:v>
                </c:pt>
                <c:pt idx="427">
                  <c:v>158.76806361978751</c:v>
                </c:pt>
                <c:pt idx="428">
                  <c:v>158.76806361978751</c:v>
                </c:pt>
                <c:pt idx="429">
                  <c:v>158.76806361978751</c:v>
                </c:pt>
                <c:pt idx="430">
                  <c:v>158.76806361978751</c:v>
                </c:pt>
                <c:pt idx="431">
                  <c:v>158.76806361978751</c:v>
                </c:pt>
                <c:pt idx="432">
                  <c:v>158.76806361978751</c:v>
                </c:pt>
                <c:pt idx="433">
                  <c:v>158.76806361978751</c:v>
                </c:pt>
                <c:pt idx="434">
                  <c:v>158.76806361978751</c:v>
                </c:pt>
                <c:pt idx="435">
                  <c:v>158.76806361978751</c:v>
                </c:pt>
                <c:pt idx="436">
                  <c:v>158.76806361978751</c:v>
                </c:pt>
                <c:pt idx="437">
                  <c:v>158.76806361978751</c:v>
                </c:pt>
                <c:pt idx="438">
                  <c:v>158.76806361978751</c:v>
                </c:pt>
                <c:pt idx="439">
                  <c:v>158.76806361978751</c:v>
                </c:pt>
                <c:pt idx="440">
                  <c:v>158.76806361978751</c:v>
                </c:pt>
                <c:pt idx="441">
                  <c:v>158.76806361978751</c:v>
                </c:pt>
                <c:pt idx="442">
                  <c:v>158.76806361978751</c:v>
                </c:pt>
                <c:pt idx="443">
                  <c:v>158.76806361978751</c:v>
                </c:pt>
                <c:pt idx="444">
                  <c:v>158.76806361978751</c:v>
                </c:pt>
                <c:pt idx="445">
                  <c:v>158.76806361978751</c:v>
                </c:pt>
                <c:pt idx="446">
                  <c:v>158.76806361978751</c:v>
                </c:pt>
                <c:pt idx="447">
                  <c:v>158.76806361978751</c:v>
                </c:pt>
                <c:pt idx="448">
                  <c:v>158.76806361978751</c:v>
                </c:pt>
                <c:pt idx="449">
                  <c:v>158.76806361978751</c:v>
                </c:pt>
                <c:pt idx="450">
                  <c:v>158.76806361978751</c:v>
                </c:pt>
                <c:pt idx="451">
                  <c:v>158.76806361978751</c:v>
                </c:pt>
                <c:pt idx="452">
                  <c:v>158.76806361978751</c:v>
                </c:pt>
                <c:pt idx="453">
                  <c:v>158.76806361978751</c:v>
                </c:pt>
                <c:pt idx="454">
                  <c:v>158.76806361978751</c:v>
                </c:pt>
                <c:pt idx="455">
                  <c:v>158.76806361978751</c:v>
                </c:pt>
                <c:pt idx="456">
                  <c:v>158.76806361978751</c:v>
                </c:pt>
                <c:pt idx="457">
                  <c:v>158.76806361978751</c:v>
                </c:pt>
                <c:pt idx="458">
                  <c:v>158.76806361978751</c:v>
                </c:pt>
                <c:pt idx="459">
                  <c:v>158.76806361978751</c:v>
                </c:pt>
                <c:pt idx="460">
                  <c:v>158.76806361978751</c:v>
                </c:pt>
                <c:pt idx="461">
                  <c:v>158.76806361978751</c:v>
                </c:pt>
                <c:pt idx="462">
                  <c:v>158.76806361978751</c:v>
                </c:pt>
                <c:pt idx="463">
                  <c:v>167.6425721925653</c:v>
                </c:pt>
                <c:pt idx="464">
                  <c:v>167.6425721925653</c:v>
                </c:pt>
                <c:pt idx="465">
                  <c:v>167.6425721925653</c:v>
                </c:pt>
                <c:pt idx="466">
                  <c:v>167.6425721925653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Sheet1!$V$1</c:f>
              <c:strCache>
                <c:ptCount val="1"/>
                <c:pt idx="0">
                  <c:v>Short EC</c:v>
                </c:pt>
              </c:strCache>
            </c:strRef>
          </c:tx>
          <c:marker>
            <c:symbol val="none"/>
          </c:marker>
          <c:cat>
            <c:numRef>
              <c:f>Sheet1!$A$2:$A$468</c:f>
              <c:numCache>
                <c:formatCode>d/m/yyyy</c:formatCode>
                <c:ptCount val="467"/>
                <c:pt idx="0">
                  <c:v>40547</c:v>
                </c:pt>
                <c:pt idx="1">
                  <c:v>40548</c:v>
                </c:pt>
                <c:pt idx="2">
                  <c:v>40549</c:v>
                </c:pt>
                <c:pt idx="3">
                  <c:v>40550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40561</c:v>
                </c:pt>
                <c:pt idx="10">
                  <c:v>40562</c:v>
                </c:pt>
                <c:pt idx="11">
                  <c:v>40563</c:v>
                </c:pt>
                <c:pt idx="12">
                  <c:v>40564</c:v>
                </c:pt>
                <c:pt idx="13">
                  <c:v>40567</c:v>
                </c:pt>
                <c:pt idx="14">
                  <c:v>40568</c:v>
                </c:pt>
                <c:pt idx="15">
                  <c:v>40569</c:v>
                </c:pt>
                <c:pt idx="16">
                  <c:v>40570</c:v>
                </c:pt>
                <c:pt idx="17">
                  <c:v>40571</c:v>
                </c:pt>
                <c:pt idx="18">
                  <c:v>40574</c:v>
                </c:pt>
                <c:pt idx="19">
                  <c:v>40575</c:v>
                </c:pt>
                <c:pt idx="20">
                  <c:v>40576</c:v>
                </c:pt>
                <c:pt idx="21">
                  <c:v>40577</c:v>
                </c:pt>
                <c:pt idx="22">
                  <c:v>40578</c:v>
                </c:pt>
                <c:pt idx="23">
                  <c:v>40581</c:v>
                </c:pt>
                <c:pt idx="24">
                  <c:v>40582</c:v>
                </c:pt>
                <c:pt idx="25">
                  <c:v>40583</c:v>
                </c:pt>
                <c:pt idx="26">
                  <c:v>40584</c:v>
                </c:pt>
                <c:pt idx="27">
                  <c:v>40585</c:v>
                </c:pt>
                <c:pt idx="28">
                  <c:v>40588</c:v>
                </c:pt>
                <c:pt idx="29">
                  <c:v>40589</c:v>
                </c:pt>
                <c:pt idx="30">
                  <c:v>40590</c:v>
                </c:pt>
                <c:pt idx="31">
                  <c:v>40591</c:v>
                </c:pt>
                <c:pt idx="32">
                  <c:v>40592</c:v>
                </c:pt>
                <c:pt idx="33">
                  <c:v>40596</c:v>
                </c:pt>
                <c:pt idx="34">
                  <c:v>40597</c:v>
                </c:pt>
                <c:pt idx="35">
                  <c:v>40598</c:v>
                </c:pt>
                <c:pt idx="36">
                  <c:v>40599</c:v>
                </c:pt>
                <c:pt idx="37">
                  <c:v>40602</c:v>
                </c:pt>
                <c:pt idx="38">
                  <c:v>40603</c:v>
                </c:pt>
                <c:pt idx="39">
                  <c:v>40604</c:v>
                </c:pt>
                <c:pt idx="40">
                  <c:v>40605</c:v>
                </c:pt>
                <c:pt idx="41">
                  <c:v>40606</c:v>
                </c:pt>
                <c:pt idx="42">
                  <c:v>40609</c:v>
                </c:pt>
                <c:pt idx="43">
                  <c:v>40610</c:v>
                </c:pt>
                <c:pt idx="44">
                  <c:v>40611</c:v>
                </c:pt>
                <c:pt idx="45">
                  <c:v>40612</c:v>
                </c:pt>
                <c:pt idx="46">
                  <c:v>40613</c:v>
                </c:pt>
                <c:pt idx="47">
                  <c:v>40616</c:v>
                </c:pt>
                <c:pt idx="48">
                  <c:v>40617</c:v>
                </c:pt>
                <c:pt idx="49">
                  <c:v>40618</c:v>
                </c:pt>
                <c:pt idx="50">
                  <c:v>40619</c:v>
                </c:pt>
                <c:pt idx="51">
                  <c:v>40620</c:v>
                </c:pt>
                <c:pt idx="52">
                  <c:v>40623</c:v>
                </c:pt>
                <c:pt idx="53">
                  <c:v>40624</c:v>
                </c:pt>
                <c:pt idx="54">
                  <c:v>40625</c:v>
                </c:pt>
                <c:pt idx="55">
                  <c:v>40626</c:v>
                </c:pt>
                <c:pt idx="56">
                  <c:v>40627</c:v>
                </c:pt>
                <c:pt idx="57">
                  <c:v>40630</c:v>
                </c:pt>
                <c:pt idx="58">
                  <c:v>40631</c:v>
                </c:pt>
                <c:pt idx="59">
                  <c:v>40632</c:v>
                </c:pt>
                <c:pt idx="60">
                  <c:v>40633</c:v>
                </c:pt>
                <c:pt idx="61">
                  <c:v>40634</c:v>
                </c:pt>
                <c:pt idx="62">
                  <c:v>40637</c:v>
                </c:pt>
                <c:pt idx="63">
                  <c:v>40638</c:v>
                </c:pt>
                <c:pt idx="64">
                  <c:v>40639</c:v>
                </c:pt>
                <c:pt idx="65">
                  <c:v>40640</c:v>
                </c:pt>
                <c:pt idx="66">
                  <c:v>40641</c:v>
                </c:pt>
                <c:pt idx="67">
                  <c:v>40644</c:v>
                </c:pt>
                <c:pt idx="68">
                  <c:v>40645</c:v>
                </c:pt>
                <c:pt idx="69">
                  <c:v>40646</c:v>
                </c:pt>
                <c:pt idx="70">
                  <c:v>40647</c:v>
                </c:pt>
                <c:pt idx="71">
                  <c:v>40648</c:v>
                </c:pt>
                <c:pt idx="72">
                  <c:v>40651</c:v>
                </c:pt>
                <c:pt idx="73">
                  <c:v>40652</c:v>
                </c:pt>
                <c:pt idx="74">
                  <c:v>40653</c:v>
                </c:pt>
                <c:pt idx="75">
                  <c:v>40654</c:v>
                </c:pt>
                <c:pt idx="76">
                  <c:v>40658</c:v>
                </c:pt>
                <c:pt idx="77">
                  <c:v>40659</c:v>
                </c:pt>
                <c:pt idx="78">
                  <c:v>40660</c:v>
                </c:pt>
                <c:pt idx="79">
                  <c:v>40661</c:v>
                </c:pt>
                <c:pt idx="80">
                  <c:v>40662</c:v>
                </c:pt>
                <c:pt idx="81">
                  <c:v>40665</c:v>
                </c:pt>
                <c:pt idx="82">
                  <c:v>40666</c:v>
                </c:pt>
                <c:pt idx="83">
                  <c:v>40667</c:v>
                </c:pt>
                <c:pt idx="84">
                  <c:v>40668</c:v>
                </c:pt>
                <c:pt idx="85">
                  <c:v>40669</c:v>
                </c:pt>
                <c:pt idx="86">
                  <c:v>40672</c:v>
                </c:pt>
                <c:pt idx="87">
                  <c:v>40673</c:v>
                </c:pt>
                <c:pt idx="88">
                  <c:v>40674</c:v>
                </c:pt>
                <c:pt idx="89">
                  <c:v>40675</c:v>
                </c:pt>
                <c:pt idx="90">
                  <c:v>40676</c:v>
                </c:pt>
                <c:pt idx="91">
                  <c:v>40679</c:v>
                </c:pt>
                <c:pt idx="92">
                  <c:v>40680</c:v>
                </c:pt>
                <c:pt idx="93">
                  <c:v>40681</c:v>
                </c:pt>
                <c:pt idx="94">
                  <c:v>40682</c:v>
                </c:pt>
                <c:pt idx="95">
                  <c:v>40683</c:v>
                </c:pt>
                <c:pt idx="96">
                  <c:v>40686</c:v>
                </c:pt>
                <c:pt idx="97">
                  <c:v>40687</c:v>
                </c:pt>
                <c:pt idx="98">
                  <c:v>40688</c:v>
                </c:pt>
                <c:pt idx="99">
                  <c:v>40689</c:v>
                </c:pt>
                <c:pt idx="100">
                  <c:v>40690</c:v>
                </c:pt>
                <c:pt idx="101">
                  <c:v>40694</c:v>
                </c:pt>
                <c:pt idx="102">
                  <c:v>40695</c:v>
                </c:pt>
                <c:pt idx="103">
                  <c:v>40696</c:v>
                </c:pt>
                <c:pt idx="104">
                  <c:v>40697</c:v>
                </c:pt>
                <c:pt idx="105">
                  <c:v>40700</c:v>
                </c:pt>
                <c:pt idx="106">
                  <c:v>40701</c:v>
                </c:pt>
                <c:pt idx="107">
                  <c:v>40702</c:v>
                </c:pt>
                <c:pt idx="108">
                  <c:v>40703</c:v>
                </c:pt>
                <c:pt idx="109">
                  <c:v>40704</c:v>
                </c:pt>
                <c:pt idx="110">
                  <c:v>40707</c:v>
                </c:pt>
                <c:pt idx="111">
                  <c:v>40708</c:v>
                </c:pt>
                <c:pt idx="112">
                  <c:v>40709</c:v>
                </c:pt>
                <c:pt idx="113">
                  <c:v>40710</c:v>
                </c:pt>
                <c:pt idx="114">
                  <c:v>40711</c:v>
                </c:pt>
                <c:pt idx="115">
                  <c:v>40714</c:v>
                </c:pt>
                <c:pt idx="116">
                  <c:v>40715</c:v>
                </c:pt>
                <c:pt idx="117">
                  <c:v>40716</c:v>
                </c:pt>
                <c:pt idx="118">
                  <c:v>40717</c:v>
                </c:pt>
                <c:pt idx="119">
                  <c:v>40718</c:v>
                </c:pt>
                <c:pt idx="120">
                  <c:v>40721</c:v>
                </c:pt>
                <c:pt idx="121">
                  <c:v>40722</c:v>
                </c:pt>
                <c:pt idx="122">
                  <c:v>40723</c:v>
                </c:pt>
                <c:pt idx="123">
                  <c:v>40724</c:v>
                </c:pt>
                <c:pt idx="124">
                  <c:v>40725</c:v>
                </c:pt>
                <c:pt idx="125">
                  <c:v>40729</c:v>
                </c:pt>
                <c:pt idx="126">
                  <c:v>40730</c:v>
                </c:pt>
                <c:pt idx="127">
                  <c:v>40731</c:v>
                </c:pt>
                <c:pt idx="128">
                  <c:v>40732</c:v>
                </c:pt>
                <c:pt idx="129">
                  <c:v>40735</c:v>
                </c:pt>
                <c:pt idx="130">
                  <c:v>40736</c:v>
                </c:pt>
                <c:pt idx="131">
                  <c:v>40737</c:v>
                </c:pt>
                <c:pt idx="132">
                  <c:v>40738</c:v>
                </c:pt>
                <c:pt idx="133">
                  <c:v>40739</c:v>
                </c:pt>
                <c:pt idx="134">
                  <c:v>40742</c:v>
                </c:pt>
                <c:pt idx="135">
                  <c:v>40743</c:v>
                </c:pt>
                <c:pt idx="136">
                  <c:v>40744</c:v>
                </c:pt>
                <c:pt idx="137">
                  <c:v>40745</c:v>
                </c:pt>
                <c:pt idx="138">
                  <c:v>40746</c:v>
                </c:pt>
                <c:pt idx="139">
                  <c:v>40749</c:v>
                </c:pt>
                <c:pt idx="140">
                  <c:v>40750</c:v>
                </c:pt>
                <c:pt idx="141">
                  <c:v>40751</c:v>
                </c:pt>
                <c:pt idx="142">
                  <c:v>40752</c:v>
                </c:pt>
                <c:pt idx="143">
                  <c:v>40753</c:v>
                </c:pt>
                <c:pt idx="144">
                  <c:v>40756</c:v>
                </c:pt>
                <c:pt idx="145">
                  <c:v>40757</c:v>
                </c:pt>
                <c:pt idx="146">
                  <c:v>40758</c:v>
                </c:pt>
                <c:pt idx="147">
                  <c:v>40759</c:v>
                </c:pt>
                <c:pt idx="148">
                  <c:v>40760</c:v>
                </c:pt>
                <c:pt idx="149">
                  <c:v>40763</c:v>
                </c:pt>
                <c:pt idx="150">
                  <c:v>40764</c:v>
                </c:pt>
                <c:pt idx="151">
                  <c:v>40765</c:v>
                </c:pt>
                <c:pt idx="152">
                  <c:v>40766</c:v>
                </c:pt>
                <c:pt idx="153">
                  <c:v>40767</c:v>
                </c:pt>
                <c:pt idx="154">
                  <c:v>40770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40792</c:v>
                </c:pt>
                <c:pt idx="170">
                  <c:v>40793</c:v>
                </c:pt>
                <c:pt idx="171">
                  <c:v>40794</c:v>
                </c:pt>
                <c:pt idx="172">
                  <c:v>40795</c:v>
                </c:pt>
                <c:pt idx="173">
                  <c:v>40798</c:v>
                </c:pt>
                <c:pt idx="174">
                  <c:v>40799</c:v>
                </c:pt>
                <c:pt idx="175">
                  <c:v>40800</c:v>
                </c:pt>
                <c:pt idx="176">
                  <c:v>40801</c:v>
                </c:pt>
                <c:pt idx="177">
                  <c:v>40802</c:v>
                </c:pt>
                <c:pt idx="178">
                  <c:v>40805</c:v>
                </c:pt>
                <c:pt idx="179">
                  <c:v>40806</c:v>
                </c:pt>
                <c:pt idx="180">
                  <c:v>40807</c:v>
                </c:pt>
                <c:pt idx="181">
                  <c:v>40808</c:v>
                </c:pt>
                <c:pt idx="182">
                  <c:v>40809</c:v>
                </c:pt>
                <c:pt idx="183">
                  <c:v>40812</c:v>
                </c:pt>
                <c:pt idx="184">
                  <c:v>40813</c:v>
                </c:pt>
                <c:pt idx="185">
                  <c:v>40814</c:v>
                </c:pt>
                <c:pt idx="186">
                  <c:v>40815</c:v>
                </c:pt>
                <c:pt idx="187">
                  <c:v>40816</c:v>
                </c:pt>
                <c:pt idx="188">
                  <c:v>40819</c:v>
                </c:pt>
                <c:pt idx="189">
                  <c:v>40820</c:v>
                </c:pt>
                <c:pt idx="190">
                  <c:v>40821</c:v>
                </c:pt>
                <c:pt idx="191">
                  <c:v>40822</c:v>
                </c:pt>
                <c:pt idx="192">
                  <c:v>40823</c:v>
                </c:pt>
                <c:pt idx="193">
                  <c:v>40826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40858</c:v>
                </c:pt>
                <c:pt idx="218">
                  <c:v>40861</c:v>
                </c:pt>
                <c:pt idx="219">
                  <c:v>40862</c:v>
                </c:pt>
                <c:pt idx="220">
                  <c:v>40863</c:v>
                </c:pt>
                <c:pt idx="221">
                  <c:v>40864</c:v>
                </c:pt>
                <c:pt idx="222">
                  <c:v>40865</c:v>
                </c:pt>
                <c:pt idx="223">
                  <c:v>40868</c:v>
                </c:pt>
                <c:pt idx="224">
                  <c:v>40869</c:v>
                </c:pt>
                <c:pt idx="225">
                  <c:v>40870</c:v>
                </c:pt>
                <c:pt idx="226">
                  <c:v>40872</c:v>
                </c:pt>
                <c:pt idx="227">
                  <c:v>40875</c:v>
                </c:pt>
                <c:pt idx="228">
                  <c:v>40876</c:v>
                </c:pt>
                <c:pt idx="229">
                  <c:v>40877</c:v>
                </c:pt>
                <c:pt idx="230">
                  <c:v>40878</c:v>
                </c:pt>
                <c:pt idx="231">
                  <c:v>40879</c:v>
                </c:pt>
                <c:pt idx="232">
                  <c:v>40882</c:v>
                </c:pt>
                <c:pt idx="233">
                  <c:v>40883</c:v>
                </c:pt>
                <c:pt idx="234">
                  <c:v>40884</c:v>
                </c:pt>
                <c:pt idx="235">
                  <c:v>40885</c:v>
                </c:pt>
                <c:pt idx="236">
                  <c:v>40886</c:v>
                </c:pt>
                <c:pt idx="237">
                  <c:v>40889</c:v>
                </c:pt>
                <c:pt idx="238">
                  <c:v>40890</c:v>
                </c:pt>
                <c:pt idx="239">
                  <c:v>40891</c:v>
                </c:pt>
                <c:pt idx="240">
                  <c:v>40892</c:v>
                </c:pt>
                <c:pt idx="241">
                  <c:v>40893</c:v>
                </c:pt>
                <c:pt idx="242">
                  <c:v>40896</c:v>
                </c:pt>
                <c:pt idx="243">
                  <c:v>40897</c:v>
                </c:pt>
                <c:pt idx="244">
                  <c:v>40898</c:v>
                </c:pt>
                <c:pt idx="245">
                  <c:v>40899</c:v>
                </c:pt>
                <c:pt idx="246">
                  <c:v>40900</c:v>
                </c:pt>
                <c:pt idx="247">
                  <c:v>40904</c:v>
                </c:pt>
                <c:pt idx="248">
                  <c:v>40905</c:v>
                </c:pt>
                <c:pt idx="249">
                  <c:v>40906</c:v>
                </c:pt>
                <c:pt idx="250">
                  <c:v>40907</c:v>
                </c:pt>
                <c:pt idx="251">
                  <c:v>40911</c:v>
                </c:pt>
                <c:pt idx="252">
                  <c:v>40912</c:v>
                </c:pt>
                <c:pt idx="253">
                  <c:v>40913</c:v>
                </c:pt>
                <c:pt idx="254">
                  <c:v>40914</c:v>
                </c:pt>
                <c:pt idx="255">
                  <c:v>40917</c:v>
                </c:pt>
                <c:pt idx="256">
                  <c:v>40918</c:v>
                </c:pt>
                <c:pt idx="257">
                  <c:v>40919</c:v>
                </c:pt>
                <c:pt idx="258">
                  <c:v>40920</c:v>
                </c:pt>
                <c:pt idx="259">
                  <c:v>40921</c:v>
                </c:pt>
                <c:pt idx="260">
                  <c:v>40925</c:v>
                </c:pt>
                <c:pt idx="261">
                  <c:v>40926</c:v>
                </c:pt>
                <c:pt idx="262">
                  <c:v>40927</c:v>
                </c:pt>
                <c:pt idx="263">
                  <c:v>40928</c:v>
                </c:pt>
                <c:pt idx="264">
                  <c:v>40931</c:v>
                </c:pt>
                <c:pt idx="265">
                  <c:v>40932</c:v>
                </c:pt>
                <c:pt idx="266">
                  <c:v>40933</c:v>
                </c:pt>
                <c:pt idx="267">
                  <c:v>40934</c:v>
                </c:pt>
                <c:pt idx="268">
                  <c:v>40935</c:v>
                </c:pt>
                <c:pt idx="269">
                  <c:v>40938</c:v>
                </c:pt>
                <c:pt idx="270">
                  <c:v>40939</c:v>
                </c:pt>
                <c:pt idx="271">
                  <c:v>40940</c:v>
                </c:pt>
                <c:pt idx="272">
                  <c:v>40941</c:v>
                </c:pt>
                <c:pt idx="273">
                  <c:v>40942</c:v>
                </c:pt>
                <c:pt idx="274">
                  <c:v>40945</c:v>
                </c:pt>
                <c:pt idx="275">
                  <c:v>40946</c:v>
                </c:pt>
                <c:pt idx="276">
                  <c:v>40947</c:v>
                </c:pt>
                <c:pt idx="277">
                  <c:v>40948</c:v>
                </c:pt>
                <c:pt idx="278">
                  <c:v>40949</c:v>
                </c:pt>
                <c:pt idx="279">
                  <c:v>40952</c:v>
                </c:pt>
                <c:pt idx="280">
                  <c:v>40953</c:v>
                </c:pt>
                <c:pt idx="281">
                  <c:v>40954</c:v>
                </c:pt>
                <c:pt idx="282">
                  <c:v>40955</c:v>
                </c:pt>
                <c:pt idx="283">
                  <c:v>40956</c:v>
                </c:pt>
                <c:pt idx="284">
                  <c:v>40960</c:v>
                </c:pt>
                <c:pt idx="285">
                  <c:v>40961</c:v>
                </c:pt>
                <c:pt idx="286">
                  <c:v>40962</c:v>
                </c:pt>
                <c:pt idx="287">
                  <c:v>40963</c:v>
                </c:pt>
                <c:pt idx="288">
                  <c:v>40966</c:v>
                </c:pt>
                <c:pt idx="289">
                  <c:v>40967</c:v>
                </c:pt>
                <c:pt idx="290">
                  <c:v>40968</c:v>
                </c:pt>
                <c:pt idx="291">
                  <c:v>40969</c:v>
                </c:pt>
                <c:pt idx="292">
                  <c:v>40970</c:v>
                </c:pt>
                <c:pt idx="293">
                  <c:v>40973</c:v>
                </c:pt>
                <c:pt idx="294">
                  <c:v>40974</c:v>
                </c:pt>
                <c:pt idx="295">
                  <c:v>40975</c:v>
                </c:pt>
                <c:pt idx="296">
                  <c:v>40976</c:v>
                </c:pt>
                <c:pt idx="297">
                  <c:v>40977</c:v>
                </c:pt>
                <c:pt idx="298">
                  <c:v>40980</c:v>
                </c:pt>
                <c:pt idx="299">
                  <c:v>40981</c:v>
                </c:pt>
                <c:pt idx="300">
                  <c:v>40982</c:v>
                </c:pt>
                <c:pt idx="301">
                  <c:v>40983</c:v>
                </c:pt>
                <c:pt idx="302">
                  <c:v>40984</c:v>
                </c:pt>
                <c:pt idx="303">
                  <c:v>40987</c:v>
                </c:pt>
                <c:pt idx="304">
                  <c:v>40988</c:v>
                </c:pt>
                <c:pt idx="305">
                  <c:v>40989</c:v>
                </c:pt>
                <c:pt idx="306">
                  <c:v>40990</c:v>
                </c:pt>
                <c:pt idx="307">
                  <c:v>40991</c:v>
                </c:pt>
                <c:pt idx="308">
                  <c:v>40994</c:v>
                </c:pt>
                <c:pt idx="309">
                  <c:v>40995</c:v>
                </c:pt>
                <c:pt idx="310">
                  <c:v>40996</c:v>
                </c:pt>
                <c:pt idx="311">
                  <c:v>40997</c:v>
                </c:pt>
                <c:pt idx="312">
                  <c:v>40998</c:v>
                </c:pt>
                <c:pt idx="313">
                  <c:v>41001</c:v>
                </c:pt>
                <c:pt idx="314">
                  <c:v>41002</c:v>
                </c:pt>
                <c:pt idx="315">
                  <c:v>41003</c:v>
                </c:pt>
                <c:pt idx="316">
                  <c:v>41004</c:v>
                </c:pt>
                <c:pt idx="317">
                  <c:v>41008</c:v>
                </c:pt>
                <c:pt idx="318">
                  <c:v>41009</c:v>
                </c:pt>
                <c:pt idx="319">
                  <c:v>41010</c:v>
                </c:pt>
                <c:pt idx="320">
                  <c:v>41011</c:v>
                </c:pt>
                <c:pt idx="321">
                  <c:v>41012</c:v>
                </c:pt>
                <c:pt idx="322">
                  <c:v>41015</c:v>
                </c:pt>
                <c:pt idx="323">
                  <c:v>41016</c:v>
                </c:pt>
                <c:pt idx="324">
                  <c:v>41017</c:v>
                </c:pt>
                <c:pt idx="325">
                  <c:v>41018</c:v>
                </c:pt>
                <c:pt idx="326">
                  <c:v>41019</c:v>
                </c:pt>
                <c:pt idx="327">
                  <c:v>41022</c:v>
                </c:pt>
                <c:pt idx="328">
                  <c:v>41023</c:v>
                </c:pt>
                <c:pt idx="329">
                  <c:v>41024</c:v>
                </c:pt>
                <c:pt idx="330">
                  <c:v>41025</c:v>
                </c:pt>
                <c:pt idx="331">
                  <c:v>41026</c:v>
                </c:pt>
                <c:pt idx="332">
                  <c:v>41029</c:v>
                </c:pt>
                <c:pt idx="333">
                  <c:v>41030</c:v>
                </c:pt>
                <c:pt idx="334">
                  <c:v>41031</c:v>
                </c:pt>
                <c:pt idx="335">
                  <c:v>41032</c:v>
                </c:pt>
                <c:pt idx="336">
                  <c:v>41033</c:v>
                </c:pt>
                <c:pt idx="337">
                  <c:v>41036</c:v>
                </c:pt>
                <c:pt idx="338">
                  <c:v>41037</c:v>
                </c:pt>
                <c:pt idx="339">
                  <c:v>41038</c:v>
                </c:pt>
                <c:pt idx="340">
                  <c:v>41039</c:v>
                </c:pt>
                <c:pt idx="341">
                  <c:v>41040</c:v>
                </c:pt>
                <c:pt idx="342">
                  <c:v>41043</c:v>
                </c:pt>
                <c:pt idx="343">
                  <c:v>41044</c:v>
                </c:pt>
                <c:pt idx="344">
                  <c:v>41045</c:v>
                </c:pt>
                <c:pt idx="345">
                  <c:v>41046</c:v>
                </c:pt>
                <c:pt idx="346">
                  <c:v>41047</c:v>
                </c:pt>
                <c:pt idx="347">
                  <c:v>41050</c:v>
                </c:pt>
                <c:pt idx="348">
                  <c:v>41051</c:v>
                </c:pt>
                <c:pt idx="349">
                  <c:v>41052</c:v>
                </c:pt>
                <c:pt idx="350">
                  <c:v>41053</c:v>
                </c:pt>
                <c:pt idx="351">
                  <c:v>41054</c:v>
                </c:pt>
                <c:pt idx="352">
                  <c:v>41058</c:v>
                </c:pt>
                <c:pt idx="353">
                  <c:v>41059</c:v>
                </c:pt>
                <c:pt idx="354">
                  <c:v>41060</c:v>
                </c:pt>
                <c:pt idx="355">
                  <c:v>41061</c:v>
                </c:pt>
                <c:pt idx="356">
                  <c:v>41064</c:v>
                </c:pt>
                <c:pt idx="357">
                  <c:v>41065</c:v>
                </c:pt>
                <c:pt idx="358">
                  <c:v>41066</c:v>
                </c:pt>
                <c:pt idx="359">
                  <c:v>41067</c:v>
                </c:pt>
                <c:pt idx="360">
                  <c:v>41068</c:v>
                </c:pt>
                <c:pt idx="361">
                  <c:v>41071</c:v>
                </c:pt>
                <c:pt idx="362">
                  <c:v>41072</c:v>
                </c:pt>
                <c:pt idx="363">
                  <c:v>41073</c:v>
                </c:pt>
                <c:pt idx="364">
                  <c:v>41074</c:v>
                </c:pt>
                <c:pt idx="365">
                  <c:v>41075</c:v>
                </c:pt>
                <c:pt idx="366">
                  <c:v>41078</c:v>
                </c:pt>
                <c:pt idx="367">
                  <c:v>41079</c:v>
                </c:pt>
                <c:pt idx="368">
                  <c:v>41080</c:v>
                </c:pt>
                <c:pt idx="369">
                  <c:v>41081</c:v>
                </c:pt>
                <c:pt idx="370">
                  <c:v>41082</c:v>
                </c:pt>
                <c:pt idx="371">
                  <c:v>41085</c:v>
                </c:pt>
                <c:pt idx="372">
                  <c:v>41086</c:v>
                </c:pt>
                <c:pt idx="373">
                  <c:v>41087</c:v>
                </c:pt>
                <c:pt idx="374">
                  <c:v>41088</c:v>
                </c:pt>
                <c:pt idx="375">
                  <c:v>41089</c:v>
                </c:pt>
                <c:pt idx="376">
                  <c:v>41092</c:v>
                </c:pt>
                <c:pt idx="377">
                  <c:v>41093</c:v>
                </c:pt>
                <c:pt idx="378">
                  <c:v>41095</c:v>
                </c:pt>
                <c:pt idx="379">
                  <c:v>41096</c:v>
                </c:pt>
                <c:pt idx="380">
                  <c:v>41099</c:v>
                </c:pt>
                <c:pt idx="381">
                  <c:v>41100</c:v>
                </c:pt>
                <c:pt idx="382">
                  <c:v>41101</c:v>
                </c:pt>
                <c:pt idx="383">
                  <c:v>41102</c:v>
                </c:pt>
                <c:pt idx="384">
                  <c:v>41103</c:v>
                </c:pt>
                <c:pt idx="385">
                  <c:v>41106</c:v>
                </c:pt>
                <c:pt idx="386">
                  <c:v>41107</c:v>
                </c:pt>
                <c:pt idx="387">
                  <c:v>41108</c:v>
                </c:pt>
                <c:pt idx="388">
                  <c:v>41109</c:v>
                </c:pt>
                <c:pt idx="389">
                  <c:v>41110</c:v>
                </c:pt>
                <c:pt idx="390">
                  <c:v>41113</c:v>
                </c:pt>
                <c:pt idx="391">
                  <c:v>41114</c:v>
                </c:pt>
                <c:pt idx="392">
                  <c:v>41115</c:v>
                </c:pt>
                <c:pt idx="393">
                  <c:v>41116</c:v>
                </c:pt>
                <c:pt idx="394">
                  <c:v>41117</c:v>
                </c:pt>
                <c:pt idx="395">
                  <c:v>41120</c:v>
                </c:pt>
                <c:pt idx="396">
                  <c:v>41121</c:v>
                </c:pt>
                <c:pt idx="397">
                  <c:v>41122</c:v>
                </c:pt>
                <c:pt idx="398">
                  <c:v>41123</c:v>
                </c:pt>
                <c:pt idx="399">
                  <c:v>41124</c:v>
                </c:pt>
                <c:pt idx="400">
                  <c:v>41127</c:v>
                </c:pt>
                <c:pt idx="401">
                  <c:v>41128</c:v>
                </c:pt>
                <c:pt idx="402">
                  <c:v>41129</c:v>
                </c:pt>
                <c:pt idx="403">
                  <c:v>41130</c:v>
                </c:pt>
                <c:pt idx="404">
                  <c:v>41131</c:v>
                </c:pt>
                <c:pt idx="405">
                  <c:v>41134</c:v>
                </c:pt>
                <c:pt idx="406">
                  <c:v>41135</c:v>
                </c:pt>
                <c:pt idx="407">
                  <c:v>41136</c:v>
                </c:pt>
                <c:pt idx="408">
                  <c:v>41137</c:v>
                </c:pt>
                <c:pt idx="409">
                  <c:v>41138</c:v>
                </c:pt>
                <c:pt idx="410">
                  <c:v>41141</c:v>
                </c:pt>
                <c:pt idx="411">
                  <c:v>41142</c:v>
                </c:pt>
                <c:pt idx="412">
                  <c:v>41143</c:v>
                </c:pt>
                <c:pt idx="413">
                  <c:v>41144</c:v>
                </c:pt>
                <c:pt idx="414">
                  <c:v>41145</c:v>
                </c:pt>
                <c:pt idx="415">
                  <c:v>41148</c:v>
                </c:pt>
                <c:pt idx="416">
                  <c:v>41149</c:v>
                </c:pt>
                <c:pt idx="417">
                  <c:v>41150</c:v>
                </c:pt>
                <c:pt idx="418">
                  <c:v>41151</c:v>
                </c:pt>
                <c:pt idx="419">
                  <c:v>41152</c:v>
                </c:pt>
                <c:pt idx="420">
                  <c:v>41156</c:v>
                </c:pt>
                <c:pt idx="421">
                  <c:v>41157</c:v>
                </c:pt>
                <c:pt idx="422">
                  <c:v>41158</c:v>
                </c:pt>
                <c:pt idx="423">
                  <c:v>41159</c:v>
                </c:pt>
                <c:pt idx="424">
                  <c:v>41162</c:v>
                </c:pt>
                <c:pt idx="425">
                  <c:v>41163</c:v>
                </c:pt>
                <c:pt idx="426">
                  <c:v>41164</c:v>
                </c:pt>
                <c:pt idx="427">
                  <c:v>41165</c:v>
                </c:pt>
                <c:pt idx="428">
                  <c:v>41166</c:v>
                </c:pt>
                <c:pt idx="429">
                  <c:v>41169</c:v>
                </c:pt>
                <c:pt idx="430">
                  <c:v>41170</c:v>
                </c:pt>
                <c:pt idx="431">
                  <c:v>41171</c:v>
                </c:pt>
                <c:pt idx="432">
                  <c:v>41172</c:v>
                </c:pt>
                <c:pt idx="433">
                  <c:v>41173</c:v>
                </c:pt>
                <c:pt idx="434">
                  <c:v>41176</c:v>
                </c:pt>
                <c:pt idx="435">
                  <c:v>41177</c:v>
                </c:pt>
                <c:pt idx="436">
                  <c:v>41178</c:v>
                </c:pt>
                <c:pt idx="437">
                  <c:v>41179</c:v>
                </c:pt>
                <c:pt idx="438">
                  <c:v>41180</c:v>
                </c:pt>
                <c:pt idx="439">
                  <c:v>41183</c:v>
                </c:pt>
                <c:pt idx="440">
                  <c:v>41184</c:v>
                </c:pt>
                <c:pt idx="441">
                  <c:v>41185</c:v>
                </c:pt>
                <c:pt idx="442">
                  <c:v>41186</c:v>
                </c:pt>
                <c:pt idx="443">
                  <c:v>41187</c:v>
                </c:pt>
                <c:pt idx="444">
                  <c:v>41190</c:v>
                </c:pt>
                <c:pt idx="445">
                  <c:v>41191</c:v>
                </c:pt>
                <c:pt idx="446">
                  <c:v>41192</c:v>
                </c:pt>
                <c:pt idx="447">
                  <c:v>41193</c:v>
                </c:pt>
                <c:pt idx="448">
                  <c:v>41194</c:v>
                </c:pt>
                <c:pt idx="449">
                  <c:v>41197</c:v>
                </c:pt>
                <c:pt idx="450">
                  <c:v>41198</c:v>
                </c:pt>
                <c:pt idx="451">
                  <c:v>41199</c:v>
                </c:pt>
                <c:pt idx="452">
                  <c:v>41200</c:v>
                </c:pt>
                <c:pt idx="453">
                  <c:v>41201</c:v>
                </c:pt>
                <c:pt idx="454">
                  <c:v>41204</c:v>
                </c:pt>
                <c:pt idx="455">
                  <c:v>41205</c:v>
                </c:pt>
                <c:pt idx="456">
                  <c:v>41206</c:v>
                </c:pt>
                <c:pt idx="457">
                  <c:v>41207</c:v>
                </c:pt>
                <c:pt idx="458">
                  <c:v>41208</c:v>
                </c:pt>
                <c:pt idx="459">
                  <c:v>41213</c:v>
                </c:pt>
                <c:pt idx="460">
                  <c:v>41214</c:v>
                </c:pt>
                <c:pt idx="461">
                  <c:v>41215</c:v>
                </c:pt>
                <c:pt idx="462">
                  <c:v>41218</c:v>
                </c:pt>
                <c:pt idx="463">
                  <c:v>41219</c:v>
                </c:pt>
                <c:pt idx="464">
                  <c:v>41220</c:v>
                </c:pt>
                <c:pt idx="465">
                  <c:v>41221</c:v>
                </c:pt>
                <c:pt idx="466">
                  <c:v>41222</c:v>
                </c:pt>
              </c:numCache>
            </c:numRef>
          </c:cat>
          <c:val>
            <c:numRef>
              <c:f>Sheet1!$V$2:$V$468</c:f>
              <c:numCache>
                <c:formatCode>0.00</c:formatCode>
                <c:ptCount val="467"/>
                <c:pt idx="0" formatCode="General">
                  <c:v>100</c:v>
                </c:pt>
                <c:pt idx="1">
                  <c:v>99.6392970871334</c:v>
                </c:pt>
                <c:pt idx="2">
                  <c:v>99.674784758749993</c:v>
                </c:pt>
                <c:pt idx="3">
                  <c:v>100.11535085329098</c:v>
                </c:pt>
                <c:pt idx="4">
                  <c:v>102.71564820720047</c:v>
                </c:pt>
                <c:pt idx="5">
                  <c:v>106.32004868907779</c:v>
                </c:pt>
                <c:pt idx="6">
                  <c:v>107.43718974320295</c:v>
                </c:pt>
                <c:pt idx="7">
                  <c:v>111.40171438426154</c:v>
                </c:pt>
                <c:pt idx="8">
                  <c:v>114.73313755527785</c:v>
                </c:pt>
                <c:pt idx="9">
                  <c:v>109.13160861853446</c:v>
                </c:pt>
                <c:pt idx="10">
                  <c:v>110.53799068401565</c:v>
                </c:pt>
                <c:pt idx="11">
                  <c:v>109.33739769537321</c:v>
                </c:pt>
                <c:pt idx="12">
                  <c:v>111.01060184199112</c:v>
                </c:pt>
                <c:pt idx="13">
                  <c:v>111.4981726876142</c:v>
                </c:pt>
                <c:pt idx="14">
                  <c:v>115.30888886572262</c:v>
                </c:pt>
                <c:pt idx="15">
                  <c:v>117.44830509671486</c:v>
                </c:pt>
                <c:pt idx="16">
                  <c:v>109.35374540363381</c:v>
                </c:pt>
                <c:pt idx="17">
                  <c:v>108.6876615168234</c:v>
                </c:pt>
                <c:pt idx="18">
                  <c:v>112.40090329399172</c:v>
                </c:pt>
                <c:pt idx="19">
                  <c:v>112.69246102655285</c:v>
                </c:pt>
                <c:pt idx="20">
                  <c:v>114.07735569883309</c:v>
                </c:pt>
                <c:pt idx="21">
                  <c:v>116.31634615667022</c:v>
                </c:pt>
                <c:pt idx="22">
                  <c:v>117.29512457336538</c:v>
                </c:pt>
                <c:pt idx="23">
                  <c:v>118.84034595826891</c:v>
                </c:pt>
                <c:pt idx="24">
                  <c:v>118.11301546023196</c:v>
                </c:pt>
                <c:pt idx="25">
                  <c:v>118.14359389893626</c:v>
                </c:pt>
                <c:pt idx="26">
                  <c:v>119.66808834214447</c:v>
                </c:pt>
                <c:pt idx="27">
                  <c:v>120.37206181429609</c:v>
                </c:pt>
                <c:pt idx="28">
                  <c:v>119.23165579966738</c:v>
                </c:pt>
                <c:pt idx="29">
                  <c:v>116.86486938052818</c:v>
                </c:pt>
                <c:pt idx="30">
                  <c:v>115.2301643568302</c:v>
                </c:pt>
                <c:pt idx="31">
                  <c:v>114.00578275366453</c:v>
                </c:pt>
                <c:pt idx="32">
                  <c:v>102.38775832749455</c:v>
                </c:pt>
                <c:pt idx="33">
                  <c:v>102.38775832749455</c:v>
                </c:pt>
                <c:pt idx="34">
                  <c:v>102.38775832749455</c:v>
                </c:pt>
                <c:pt idx="35">
                  <c:v>102.38775832749455</c:v>
                </c:pt>
                <c:pt idx="36">
                  <c:v>102.38775832749455</c:v>
                </c:pt>
                <c:pt idx="37">
                  <c:v>96.541020815882106</c:v>
                </c:pt>
                <c:pt idx="38">
                  <c:v>96.541020815882106</c:v>
                </c:pt>
                <c:pt idx="39">
                  <c:v>96.541020815882106</c:v>
                </c:pt>
                <c:pt idx="40">
                  <c:v>95.003184656399213</c:v>
                </c:pt>
                <c:pt idx="41">
                  <c:v>93.107406746719434</c:v>
                </c:pt>
                <c:pt idx="42">
                  <c:v>93.107406746719434</c:v>
                </c:pt>
                <c:pt idx="43">
                  <c:v>93.107406746719434</c:v>
                </c:pt>
                <c:pt idx="44">
                  <c:v>93.107406746719434</c:v>
                </c:pt>
                <c:pt idx="45">
                  <c:v>93.107406746719434</c:v>
                </c:pt>
                <c:pt idx="46">
                  <c:v>93.107406746719434</c:v>
                </c:pt>
                <c:pt idx="47">
                  <c:v>93.107406746719434</c:v>
                </c:pt>
                <c:pt idx="48">
                  <c:v>93.107406746719434</c:v>
                </c:pt>
                <c:pt idx="49">
                  <c:v>93.107406746719434</c:v>
                </c:pt>
                <c:pt idx="50">
                  <c:v>93.107406746719434</c:v>
                </c:pt>
                <c:pt idx="51">
                  <c:v>93.107406746719434</c:v>
                </c:pt>
                <c:pt idx="52">
                  <c:v>93.107406746719434</c:v>
                </c:pt>
                <c:pt idx="53">
                  <c:v>93.107406746719434</c:v>
                </c:pt>
                <c:pt idx="54">
                  <c:v>94.688969719640397</c:v>
                </c:pt>
                <c:pt idx="55">
                  <c:v>94.545223620524041</c:v>
                </c:pt>
                <c:pt idx="56">
                  <c:v>93.590248425967218</c:v>
                </c:pt>
                <c:pt idx="57">
                  <c:v>95.122952659215784</c:v>
                </c:pt>
                <c:pt idx="58">
                  <c:v>96.273212048145197</c:v>
                </c:pt>
                <c:pt idx="59">
                  <c:v>96.607290082851222</c:v>
                </c:pt>
                <c:pt idx="60">
                  <c:v>97.099054427488383</c:v>
                </c:pt>
                <c:pt idx="61">
                  <c:v>97.917784470278292</c:v>
                </c:pt>
                <c:pt idx="62">
                  <c:v>99.574507813448037</c:v>
                </c:pt>
                <c:pt idx="63">
                  <c:v>99.747120642429479</c:v>
                </c:pt>
                <c:pt idx="64">
                  <c:v>99.179132353087539</c:v>
                </c:pt>
                <c:pt idx="65">
                  <c:v>97.66241050271239</c:v>
                </c:pt>
                <c:pt idx="66">
                  <c:v>98.992025650970817</c:v>
                </c:pt>
                <c:pt idx="67">
                  <c:v>98.902726133749113</c:v>
                </c:pt>
                <c:pt idx="68">
                  <c:v>100.44278383755152</c:v>
                </c:pt>
                <c:pt idx="69">
                  <c:v>101.19981181463346</c:v>
                </c:pt>
                <c:pt idx="70">
                  <c:v>103.13155944471856</c:v>
                </c:pt>
                <c:pt idx="71">
                  <c:v>101.7872061110327</c:v>
                </c:pt>
                <c:pt idx="72">
                  <c:v>106.39912440551319</c:v>
                </c:pt>
                <c:pt idx="73">
                  <c:v>109.27008579265348</c:v>
                </c:pt>
                <c:pt idx="74">
                  <c:v>111.94713163948025</c:v>
                </c:pt>
                <c:pt idx="75">
                  <c:v>114.67142788849729</c:v>
                </c:pt>
                <c:pt idx="76">
                  <c:v>116.21741356723111</c:v>
                </c:pt>
                <c:pt idx="77">
                  <c:v>116.88931963590271</c:v>
                </c:pt>
                <c:pt idx="78">
                  <c:v>118.12865287365328</c:v>
                </c:pt>
                <c:pt idx="79">
                  <c:v>117.51432054122753</c:v>
                </c:pt>
                <c:pt idx="80">
                  <c:v>114.34147824088886</c:v>
                </c:pt>
                <c:pt idx="81">
                  <c:v>112.25846813191568</c:v>
                </c:pt>
                <c:pt idx="82">
                  <c:v>111.65000036175144</c:v>
                </c:pt>
                <c:pt idx="83">
                  <c:v>109.47088085067803</c:v>
                </c:pt>
                <c:pt idx="84">
                  <c:v>111.58863237628694</c:v>
                </c:pt>
                <c:pt idx="85">
                  <c:v>114.5080186114851</c:v>
                </c:pt>
                <c:pt idx="86">
                  <c:v>117.61927386455723</c:v>
                </c:pt>
                <c:pt idx="87">
                  <c:v>116.69128853777926</c:v>
                </c:pt>
                <c:pt idx="88">
                  <c:v>117.22789050550919</c:v>
                </c:pt>
                <c:pt idx="89">
                  <c:v>116.57012792411297</c:v>
                </c:pt>
                <c:pt idx="90">
                  <c:v>115.04708012516201</c:v>
                </c:pt>
                <c:pt idx="91">
                  <c:v>117.13161846042222</c:v>
                </c:pt>
                <c:pt idx="92">
                  <c:v>119.1196300623167</c:v>
                </c:pt>
                <c:pt idx="93">
                  <c:v>121.36324944176295</c:v>
                </c:pt>
                <c:pt idx="94">
                  <c:v>121.03549015754119</c:v>
                </c:pt>
                <c:pt idx="95">
                  <c:v>118.31602757038635</c:v>
                </c:pt>
                <c:pt idx="96">
                  <c:v>118.76529275022422</c:v>
                </c:pt>
                <c:pt idx="97">
                  <c:v>121.84471369110584</c:v>
                </c:pt>
                <c:pt idx="98">
                  <c:v>123.78097631017893</c:v>
                </c:pt>
                <c:pt idx="99">
                  <c:v>125.71708172037167</c:v>
                </c:pt>
                <c:pt idx="100">
                  <c:v>128.12896324650976</c:v>
                </c:pt>
                <c:pt idx="101">
                  <c:v>122.35412540977462</c:v>
                </c:pt>
                <c:pt idx="102">
                  <c:v>124.09165053461614</c:v>
                </c:pt>
                <c:pt idx="103">
                  <c:v>125.25626199901195</c:v>
                </c:pt>
                <c:pt idx="104">
                  <c:v>124.61048733024822</c:v>
                </c:pt>
                <c:pt idx="105">
                  <c:v>126.03392312202294</c:v>
                </c:pt>
                <c:pt idx="106">
                  <c:v>124.50105119743927</c:v>
                </c:pt>
                <c:pt idx="107">
                  <c:v>127.41678544794807</c:v>
                </c:pt>
                <c:pt idx="108">
                  <c:v>125.06294784196893</c:v>
                </c:pt>
                <c:pt idx="109">
                  <c:v>125.06294784196893</c:v>
                </c:pt>
                <c:pt idx="110">
                  <c:v>125.06294784196893</c:v>
                </c:pt>
                <c:pt idx="111">
                  <c:v>116.81266061453195</c:v>
                </c:pt>
                <c:pt idx="112">
                  <c:v>116.81266061453195</c:v>
                </c:pt>
                <c:pt idx="113">
                  <c:v>116.81266061453195</c:v>
                </c:pt>
                <c:pt idx="114">
                  <c:v>116.81266061453195</c:v>
                </c:pt>
                <c:pt idx="115">
                  <c:v>116.81266061453195</c:v>
                </c:pt>
                <c:pt idx="116">
                  <c:v>116.81266061453195</c:v>
                </c:pt>
                <c:pt idx="117">
                  <c:v>116.81266061453195</c:v>
                </c:pt>
                <c:pt idx="118">
                  <c:v>116.81266061453195</c:v>
                </c:pt>
                <c:pt idx="119">
                  <c:v>116.81266061453195</c:v>
                </c:pt>
                <c:pt idx="120">
                  <c:v>116.81266061453195</c:v>
                </c:pt>
                <c:pt idx="121">
                  <c:v>116.81266061453195</c:v>
                </c:pt>
                <c:pt idx="122">
                  <c:v>116.81266061453195</c:v>
                </c:pt>
                <c:pt idx="123">
                  <c:v>119.62056080533301</c:v>
                </c:pt>
                <c:pt idx="124">
                  <c:v>119.15481306749543</c:v>
                </c:pt>
                <c:pt idx="125">
                  <c:v>117.30722086746914</c:v>
                </c:pt>
                <c:pt idx="126">
                  <c:v>119.42905699106622</c:v>
                </c:pt>
                <c:pt idx="127">
                  <c:v>118.52711076702909</c:v>
                </c:pt>
                <c:pt idx="128">
                  <c:v>110.94730726294631</c:v>
                </c:pt>
                <c:pt idx="129">
                  <c:v>110.94730726294631</c:v>
                </c:pt>
                <c:pt idx="130">
                  <c:v>110.94730726294631</c:v>
                </c:pt>
                <c:pt idx="131">
                  <c:v>110.94730726294631</c:v>
                </c:pt>
                <c:pt idx="132">
                  <c:v>110.94730726294631</c:v>
                </c:pt>
                <c:pt idx="133">
                  <c:v>110.94730726294631</c:v>
                </c:pt>
                <c:pt idx="134">
                  <c:v>110.94730726294631</c:v>
                </c:pt>
                <c:pt idx="135">
                  <c:v>110.94730726294631</c:v>
                </c:pt>
                <c:pt idx="136">
                  <c:v>115.48418252185724</c:v>
                </c:pt>
                <c:pt idx="137">
                  <c:v>116.04251803398317</c:v>
                </c:pt>
                <c:pt idx="138">
                  <c:v>112.03687586180808</c:v>
                </c:pt>
                <c:pt idx="139">
                  <c:v>112.03687586180808</c:v>
                </c:pt>
                <c:pt idx="140">
                  <c:v>107.91472002798966</c:v>
                </c:pt>
                <c:pt idx="141">
                  <c:v>107.91472002798966</c:v>
                </c:pt>
                <c:pt idx="142">
                  <c:v>107.91472002798966</c:v>
                </c:pt>
                <c:pt idx="143">
                  <c:v>107.91472002798966</c:v>
                </c:pt>
                <c:pt idx="144">
                  <c:v>107.91472002798966</c:v>
                </c:pt>
                <c:pt idx="145">
                  <c:v>107.91472002798966</c:v>
                </c:pt>
                <c:pt idx="146">
                  <c:v>107.91472002798966</c:v>
                </c:pt>
                <c:pt idx="147">
                  <c:v>107.91472002798966</c:v>
                </c:pt>
                <c:pt idx="148">
                  <c:v>107.91472002798966</c:v>
                </c:pt>
                <c:pt idx="149">
                  <c:v>107.91472002798966</c:v>
                </c:pt>
                <c:pt idx="150">
                  <c:v>107.91472002798966</c:v>
                </c:pt>
                <c:pt idx="151">
                  <c:v>107.91472002798966</c:v>
                </c:pt>
                <c:pt idx="152">
                  <c:v>107.91472002798966</c:v>
                </c:pt>
                <c:pt idx="153">
                  <c:v>107.91472002798966</c:v>
                </c:pt>
                <c:pt idx="154">
                  <c:v>107.91472002798966</c:v>
                </c:pt>
                <c:pt idx="155">
                  <c:v>107.91472002798966</c:v>
                </c:pt>
                <c:pt idx="156">
                  <c:v>107.91472002798966</c:v>
                </c:pt>
                <c:pt idx="157">
                  <c:v>107.91472002798966</c:v>
                </c:pt>
                <c:pt idx="158">
                  <c:v>107.91472002798966</c:v>
                </c:pt>
                <c:pt idx="159">
                  <c:v>107.91472002798966</c:v>
                </c:pt>
                <c:pt idx="160">
                  <c:v>107.91472002798966</c:v>
                </c:pt>
                <c:pt idx="161">
                  <c:v>107.91472002798966</c:v>
                </c:pt>
                <c:pt idx="162">
                  <c:v>107.91472002798966</c:v>
                </c:pt>
                <c:pt idx="163">
                  <c:v>107.91472002798966</c:v>
                </c:pt>
                <c:pt idx="164">
                  <c:v>107.91472002798966</c:v>
                </c:pt>
                <c:pt idx="165">
                  <c:v>107.91472002798966</c:v>
                </c:pt>
                <c:pt idx="166">
                  <c:v>107.91472002798966</c:v>
                </c:pt>
                <c:pt idx="167">
                  <c:v>107.91472002798966</c:v>
                </c:pt>
                <c:pt idx="168">
                  <c:v>107.91472002798966</c:v>
                </c:pt>
                <c:pt idx="169">
                  <c:v>107.91472002798966</c:v>
                </c:pt>
                <c:pt idx="170">
                  <c:v>107.91472002798966</c:v>
                </c:pt>
                <c:pt idx="171">
                  <c:v>107.91472002798966</c:v>
                </c:pt>
                <c:pt idx="172">
                  <c:v>107.91472002798966</c:v>
                </c:pt>
                <c:pt idx="173">
                  <c:v>107.91472002798966</c:v>
                </c:pt>
                <c:pt idx="174">
                  <c:v>107.91472002798966</c:v>
                </c:pt>
                <c:pt idx="175">
                  <c:v>107.91472002798966</c:v>
                </c:pt>
                <c:pt idx="176">
                  <c:v>107.91472002798966</c:v>
                </c:pt>
                <c:pt idx="177">
                  <c:v>107.91472002798966</c:v>
                </c:pt>
                <c:pt idx="178">
                  <c:v>107.91472002798966</c:v>
                </c:pt>
                <c:pt idx="179">
                  <c:v>107.91472002798966</c:v>
                </c:pt>
                <c:pt idx="180">
                  <c:v>107.91472002798966</c:v>
                </c:pt>
                <c:pt idx="181">
                  <c:v>107.91472002798966</c:v>
                </c:pt>
                <c:pt idx="182">
                  <c:v>107.91472002798966</c:v>
                </c:pt>
                <c:pt idx="183">
                  <c:v>107.91472002798966</c:v>
                </c:pt>
                <c:pt idx="184">
                  <c:v>107.91472002798966</c:v>
                </c:pt>
                <c:pt idx="185">
                  <c:v>107.91472002798966</c:v>
                </c:pt>
                <c:pt idx="186">
                  <c:v>107.91472002798966</c:v>
                </c:pt>
                <c:pt idx="187">
                  <c:v>107.91472002798966</c:v>
                </c:pt>
                <c:pt idx="188">
                  <c:v>107.91472002798966</c:v>
                </c:pt>
                <c:pt idx="189">
                  <c:v>107.91472002798966</c:v>
                </c:pt>
                <c:pt idx="190">
                  <c:v>107.91472002798966</c:v>
                </c:pt>
                <c:pt idx="191">
                  <c:v>107.91472002798966</c:v>
                </c:pt>
                <c:pt idx="192">
                  <c:v>107.91472002798966</c:v>
                </c:pt>
                <c:pt idx="193">
                  <c:v>107.91472002798966</c:v>
                </c:pt>
                <c:pt idx="194">
                  <c:v>107.91472002798966</c:v>
                </c:pt>
                <c:pt idx="195">
                  <c:v>107.91472002798966</c:v>
                </c:pt>
                <c:pt idx="196">
                  <c:v>107.91472002798966</c:v>
                </c:pt>
                <c:pt idx="197">
                  <c:v>107.91472002798966</c:v>
                </c:pt>
                <c:pt idx="198">
                  <c:v>107.91472002798966</c:v>
                </c:pt>
                <c:pt idx="199">
                  <c:v>107.91472002798966</c:v>
                </c:pt>
                <c:pt idx="200">
                  <c:v>107.91472002798966</c:v>
                </c:pt>
                <c:pt idx="201">
                  <c:v>107.91472002798966</c:v>
                </c:pt>
                <c:pt idx="202">
                  <c:v>107.91472002798966</c:v>
                </c:pt>
                <c:pt idx="203">
                  <c:v>107.91472002798966</c:v>
                </c:pt>
                <c:pt idx="204">
                  <c:v>107.91472002798966</c:v>
                </c:pt>
                <c:pt idx="205">
                  <c:v>107.91472002798966</c:v>
                </c:pt>
                <c:pt idx="206">
                  <c:v>107.91472002798966</c:v>
                </c:pt>
                <c:pt idx="207">
                  <c:v>107.91472002798966</c:v>
                </c:pt>
                <c:pt idx="208">
                  <c:v>107.91472002798966</c:v>
                </c:pt>
                <c:pt idx="209">
                  <c:v>107.91472002798966</c:v>
                </c:pt>
                <c:pt idx="210">
                  <c:v>107.91472002798966</c:v>
                </c:pt>
                <c:pt idx="211">
                  <c:v>107.91472002798966</c:v>
                </c:pt>
                <c:pt idx="212">
                  <c:v>107.91472002798966</c:v>
                </c:pt>
                <c:pt idx="213">
                  <c:v>107.91472002798966</c:v>
                </c:pt>
                <c:pt idx="214">
                  <c:v>107.91472002798966</c:v>
                </c:pt>
                <c:pt idx="215">
                  <c:v>107.91472002798966</c:v>
                </c:pt>
                <c:pt idx="216">
                  <c:v>107.91472002798966</c:v>
                </c:pt>
                <c:pt idx="217">
                  <c:v>107.91472002798966</c:v>
                </c:pt>
                <c:pt idx="218">
                  <c:v>107.91472002798966</c:v>
                </c:pt>
                <c:pt idx="219">
                  <c:v>107.91472002798966</c:v>
                </c:pt>
                <c:pt idx="220">
                  <c:v>107.91472002798966</c:v>
                </c:pt>
                <c:pt idx="221">
                  <c:v>107.91472002798966</c:v>
                </c:pt>
                <c:pt idx="222">
                  <c:v>107.91472002798966</c:v>
                </c:pt>
                <c:pt idx="223">
                  <c:v>107.91472002798966</c:v>
                </c:pt>
                <c:pt idx="224">
                  <c:v>107.91472002798966</c:v>
                </c:pt>
                <c:pt idx="225">
                  <c:v>107.91472002798966</c:v>
                </c:pt>
                <c:pt idx="226">
                  <c:v>107.91472002798966</c:v>
                </c:pt>
                <c:pt idx="227">
                  <c:v>109.71446536791053</c:v>
                </c:pt>
                <c:pt idx="228">
                  <c:v>115.26571314387473</c:v>
                </c:pt>
                <c:pt idx="229">
                  <c:v>117.90881519950362</c:v>
                </c:pt>
                <c:pt idx="230">
                  <c:v>118.21672096373372</c:v>
                </c:pt>
                <c:pt idx="231">
                  <c:v>116.93049518754125</c:v>
                </c:pt>
                <c:pt idx="232">
                  <c:v>117.49228798132206</c:v>
                </c:pt>
                <c:pt idx="233">
                  <c:v>113.45835162996754</c:v>
                </c:pt>
                <c:pt idx="234">
                  <c:v>110.96946782496852</c:v>
                </c:pt>
                <c:pt idx="235">
                  <c:v>116.61939151274139</c:v>
                </c:pt>
                <c:pt idx="236">
                  <c:v>117.51883905764173</c:v>
                </c:pt>
                <c:pt idx="237">
                  <c:v>119.23044694998323</c:v>
                </c:pt>
                <c:pt idx="238">
                  <c:v>119.88162888778895</c:v>
                </c:pt>
                <c:pt idx="239">
                  <c:v>124.21950994449996</c:v>
                </c:pt>
                <c:pt idx="240">
                  <c:v>124.65265287204683</c:v>
                </c:pt>
                <c:pt idx="241">
                  <c:v>127.42915086659261</c:v>
                </c:pt>
                <c:pt idx="242">
                  <c:v>131.08814273414487</c:v>
                </c:pt>
                <c:pt idx="243">
                  <c:v>139.9478889508421</c:v>
                </c:pt>
                <c:pt idx="244">
                  <c:v>139.9478889508421</c:v>
                </c:pt>
                <c:pt idx="245">
                  <c:v>139.9478889508421</c:v>
                </c:pt>
                <c:pt idx="246">
                  <c:v>139.9478889508421</c:v>
                </c:pt>
                <c:pt idx="247">
                  <c:v>139.9478889508421</c:v>
                </c:pt>
                <c:pt idx="248">
                  <c:v>139.9478889508421</c:v>
                </c:pt>
                <c:pt idx="249">
                  <c:v>139.9478889508421</c:v>
                </c:pt>
                <c:pt idx="250">
                  <c:v>139.9478889508421</c:v>
                </c:pt>
                <c:pt idx="251">
                  <c:v>139.9478889508421</c:v>
                </c:pt>
                <c:pt idx="252">
                  <c:v>139.9478889508421</c:v>
                </c:pt>
                <c:pt idx="253">
                  <c:v>139.9478889508421</c:v>
                </c:pt>
                <c:pt idx="254">
                  <c:v>141.93060836760753</c:v>
                </c:pt>
                <c:pt idx="255">
                  <c:v>143.59274411371797</c:v>
                </c:pt>
                <c:pt idx="256">
                  <c:v>141.03141399795621</c:v>
                </c:pt>
                <c:pt idx="257">
                  <c:v>142.78719811608406</c:v>
                </c:pt>
                <c:pt idx="258">
                  <c:v>139.52771104184791</c:v>
                </c:pt>
                <c:pt idx="259">
                  <c:v>140.32889358660034</c:v>
                </c:pt>
                <c:pt idx="260">
                  <c:v>143.92410359485041</c:v>
                </c:pt>
                <c:pt idx="261">
                  <c:v>146.9370763762133</c:v>
                </c:pt>
                <c:pt idx="262">
                  <c:v>150.70868817338692</c:v>
                </c:pt>
                <c:pt idx="263">
                  <c:v>155.0179095476349</c:v>
                </c:pt>
                <c:pt idx="264">
                  <c:v>154.44744724168476</c:v>
                </c:pt>
                <c:pt idx="265">
                  <c:v>160.10315709478843</c:v>
                </c:pt>
                <c:pt idx="266">
                  <c:v>161.11067972232675</c:v>
                </c:pt>
                <c:pt idx="267">
                  <c:v>164.54084627279434</c:v>
                </c:pt>
                <c:pt idx="268">
                  <c:v>160.05678129067573</c:v>
                </c:pt>
                <c:pt idx="269">
                  <c:v>160.11861269811246</c:v>
                </c:pt>
                <c:pt idx="270">
                  <c:v>162.84228515238493</c:v>
                </c:pt>
                <c:pt idx="271">
                  <c:v>167.62335358349915</c:v>
                </c:pt>
                <c:pt idx="272">
                  <c:v>174.39276065595018</c:v>
                </c:pt>
                <c:pt idx="273">
                  <c:v>176.51729927680236</c:v>
                </c:pt>
                <c:pt idx="274">
                  <c:v>174.05708234741746</c:v>
                </c:pt>
                <c:pt idx="275">
                  <c:v>169.50201843589059</c:v>
                </c:pt>
                <c:pt idx="276">
                  <c:v>160.89637270078785</c:v>
                </c:pt>
                <c:pt idx="277">
                  <c:v>148.5794824157305</c:v>
                </c:pt>
                <c:pt idx="278">
                  <c:v>159.24823064039174</c:v>
                </c:pt>
                <c:pt idx="279">
                  <c:v>154.32581500943485</c:v>
                </c:pt>
                <c:pt idx="280">
                  <c:v>146.27891080231745</c:v>
                </c:pt>
                <c:pt idx="281">
                  <c:v>149.61862164654295</c:v>
                </c:pt>
                <c:pt idx="282">
                  <c:v>151.39834061225125</c:v>
                </c:pt>
                <c:pt idx="283">
                  <c:v>151.33075206733508</c:v>
                </c:pt>
                <c:pt idx="284">
                  <c:v>155.9943510232647</c:v>
                </c:pt>
                <c:pt idx="285">
                  <c:v>165.48906220627299</c:v>
                </c:pt>
                <c:pt idx="286">
                  <c:v>158.60207450563402</c:v>
                </c:pt>
                <c:pt idx="287">
                  <c:v>156.70592171931128</c:v>
                </c:pt>
                <c:pt idx="288">
                  <c:v>158.41763299587413</c:v>
                </c:pt>
                <c:pt idx="289">
                  <c:v>161.55455658307071</c:v>
                </c:pt>
                <c:pt idx="290">
                  <c:v>163.78550032533312</c:v>
                </c:pt>
                <c:pt idx="291">
                  <c:v>162.67612242853812</c:v>
                </c:pt>
                <c:pt idx="292">
                  <c:v>163.69780673376491</c:v>
                </c:pt>
                <c:pt idx="293">
                  <c:v>153.42966045264919</c:v>
                </c:pt>
                <c:pt idx="294">
                  <c:v>159.88853890933873</c:v>
                </c:pt>
                <c:pt idx="295">
                  <c:v>164.32110406118392</c:v>
                </c:pt>
                <c:pt idx="296">
                  <c:v>166.76136922442794</c:v>
                </c:pt>
                <c:pt idx="297">
                  <c:v>174.672932100568</c:v>
                </c:pt>
                <c:pt idx="298">
                  <c:v>174.672932100568</c:v>
                </c:pt>
                <c:pt idx="299">
                  <c:v>174.672932100568</c:v>
                </c:pt>
                <c:pt idx="300">
                  <c:v>174.672932100568</c:v>
                </c:pt>
                <c:pt idx="301">
                  <c:v>174.672932100568</c:v>
                </c:pt>
                <c:pt idx="302">
                  <c:v>174.672932100568</c:v>
                </c:pt>
                <c:pt idx="303">
                  <c:v>174.672932100568</c:v>
                </c:pt>
                <c:pt idx="304">
                  <c:v>174.672932100568</c:v>
                </c:pt>
                <c:pt idx="305">
                  <c:v>173.36755300196833</c:v>
                </c:pt>
                <c:pt idx="306">
                  <c:v>185.42509560430017</c:v>
                </c:pt>
                <c:pt idx="307">
                  <c:v>199.78898119823458</c:v>
                </c:pt>
                <c:pt idx="308">
                  <c:v>180.81196227735944</c:v>
                </c:pt>
                <c:pt idx="309">
                  <c:v>179.46719220532447</c:v>
                </c:pt>
                <c:pt idx="310">
                  <c:v>180.97065444000745</c:v>
                </c:pt>
                <c:pt idx="311">
                  <c:v>184.60807332213975</c:v>
                </c:pt>
                <c:pt idx="312">
                  <c:v>183.55761054429053</c:v>
                </c:pt>
                <c:pt idx="313">
                  <c:v>180.71850927552401</c:v>
                </c:pt>
                <c:pt idx="314">
                  <c:v>178.91610856261127</c:v>
                </c:pt>
                <c:pt idx="315">
                  <c:v>175.06771950784707</c:v>
                </c:pt>
                <c:pt idx="316">
                  <c:v>165.81290898369681</c:v>
                </c:pt>
                <c:pt idx="317">
                  <c:v>155.25631204130494</c:v>
                </c:pt>
                <c:pt idx="318">
                  <c:v>158.37133115486003</c:v>
                </c:pt>
                <c:pt idx="319">
                  <c:v>169.63038336409315</c:v>
                </c:pt>
                <c:pt idx="320">
                  <c:v>160.77380014164657</c:v>
                </c:pt>
                <c:pt idx="321">
                  <c:v>163.9811702386526</c:v>
                </c:pt>
                <c:pt idx="322">
                  <c:v>169.92830190060354</c:v>
                </c:pt>
                <c:pt idx="323">
                  <c:v>167.60253451898402</c:v>
                </c:pt>
                <c:pt idx="324">
                  <c:v>167.44999230533961</c:v>
                </c:pt>
                <c:pt idx="325">
                  <c:v>173.03740483396368</c:v>
                </c:pt>
                <c:pt idx="326">
                  <c:v>168.48045317930024</c:v>
                </c:pt>
                <c:pt idx="327">
                  <c:v>172.03356110388125</c:v>
                </c:pt>
                <c:pt idx="328">
                  <c:v>180.37264944400255</c:v>
                </c:pt>
                <c:pt idx="329">
                  <c:v>185.38801562828132</c:v>
                </c:pt>
                <c:pt idx="330">
                  <c:v>185.09396109736409</c:v>
                </c:pt>
                <c:pt idx="331">
                  <c:v>181.67713214965235</c:v>
                </c:pt>
                <c:pt idx="332">
                  <c:v>186.63973290940316</c:v>
                </c:pt>
                <c:pt idx="333">
                  <c:v>185.22137018924968</c:v>
                </c:pt>
                <c:pt idx="334">
                  <c:v>182.53611230707918</c:v>
                </c:pt>
                <c:pt idx="335">
                  <c:v>177.68676711706135</c:v>
                </c:pt>
                <c:pt idx="336">
                  <c:v>180.20077514790171</c:v>
                </c:pt>
                <c:pt idx="337">
                  <c:v>178.75458746337335</c:v>
                </c:pt>
                <c:pt idx="338">
                  <c:v>172.94376123588421</c:v>
                </c:pt>
                <c:pt idx="339">
                  <c:v>178.39516282344655</c:v>
                </c:pt>
                <c:pt idx="340">
                  <c:v>175.8033255026173</c:v>
                </c:pt>
                <c:pt idx="341">
                  <c:v>167.67840908275105</c:v>
                </c:pt>
                <c:pt idx="342">
                  <c:v>167.67840908275105</c:v>
                </c:pt>
                <c:pt idx="343">
                  <c:v>162.61973029009422</c:v>
                </c:pt>
                <c:pt idx="344">
                  <c:v>162.61973029009422</c:v>
                </c:pt>
                <c:pt idx="345">
                  <c:v>162.61973029009422</c:v>
                </c:pt>
                <c:pt idx="346">
                  <c:v>162.61973029009422</c:v>
                </c:pt>
                <c:pt idx="347">
                  <c:v>156.67250493307529</c:v>
                </c:pt>
                <c:pt idx="348">
                  <c:v>159.15707333005685</c:v>
                </c:pt>
                <c:pt idx="349">
                  <c:v>157.47183048921963</c:v>
                </c:pt>
                <c:pt idx="350">
                  <c:v>159.35448151195982</c:v>
                </c:pt>
                <c:pt idx="351">
                  <c:v>165.48177783076616</c:v>
                </c:pt>
                <c:pt idx="352">
                  <c:v>155.68815036443218</c:v>
                </c:pt>
                <c:pt idx="353">
                  <c:v>155.68815036443218</c:v>
                </c:pt>
                <c:pt idx="354">
                  <c:v>146.65384425043766</c:v>
                </c:pt>
                <c:pt idx="355">
                  <c:v>146.65384425043766</c:v>
                </c:pt>
                <c:pt idx="356">
                  <c:v>149.17922659225007</c:v>
                </c:pt>
                <c:pt idx="357">
                  <c:v>157.17013657558735</c:v>
                </c:pt>
                <c:pt idx="358">
                  <c:v>158.0835117336577</c:v>
                </c:pt>
                <c:pt idx="359">
                  <c:v>165.40219950583727</c:v>
                </c:pt>
                <c:pt idx="360">
                  <c:v>153.14562229929814</c:v>
                </c:pt>
                <c:pt idx="361">
                  <c:v>153.75998132987024</c:v>
                </c:pt>
                <c:pt idx="362">
                  <c:v>146.5436488359021</c:v>
                </c:pt>
                <c:pt idx="363">
                  <c:v>154.4177263500259</c:v>
                </c:pt>
                <c:pt idx="364">
                  <c:v>159.00944944550372</c:v>
                </c:pt>
                <c:pt idx="365">
                  <c:v>172.23935109148283</c:v>
                </c:pt>
                <c:pt idx="366">
                  <c:v>173.87382805013667</c:v>
                </c:pt>
                <c:pt idx="367">
                  <c:v>181.17747782228909</c:v>
                </c:pt>
                <c:pt idx="368">
                  <c:v>163.81690039921804</c:v>
                </c:pt>
                <c:pt idx="369">
                  <c:v>179.49599134081367</c:v>
                </c:pt>
                <c:pt idx="370">
                  <c:v>169.38838943604367</c:v>
                </c:pt>
                <c:pt idx="371">
                  <c:v>173.44476284278196</c:v>
                </c:pt>
                <c:pt idx="372">
                  <c:v>170.874428448689</c:v>
                </c:pt>
                <c:pt idx="373">
                  <c:v>176.37561170550603</c:v>
                </c:pt>
                <c:pt idx="374">
                  <c:v>184.0287630378383</c:v>
                </c:pt>
                <c:pt idx="375">
                  <c:v>195.24927049328588</c:v>
                </c:pt>
                <c:pt idx="376">
                  <c:v>197.88433261425945</c:v>
                </c:pt>
                <c:pt idx="377">
                  <c:v>191.32686240590357</c:v>
                </c:pt>
                <c:pt idx="378">
                  <c:v>195.42049288980778</c:v>
                </c:pt>
                <c:pt idx="379">
                  <c:v>196.98185406029774</c:v>
                </c:pt>
                <c:pt idx="380">
                  <c:v>193.26352603014229</c:v>
                </c:pt>
                <c:pt idx="381">
                  <c:v>199.21177995796012</c:v>
                </c:pt>
                <c:pt idx="382">
                  <c:v>198.85400983234555</c:v>
                </c:pt>
                <c:pt idx="383">
                  <c:v>206.8588404527344</c:v>
                </c:pt>
                <c:pt idx="384">
                  <c:v>209.48332145820677</c:v>
                </c:pt>
                <c:pt idx="385">
                  <c:v>215.9359286839661</c:v>
                </c:pt>
                <c:pt idx="386">
                  <c:v>212.05545460473499</c:v>
                </c:pt>
                <c:pt idx="387">
                  <c:v>216.68863084123967</c:v>
                </c:pt>
                <c:pt idx="388">
                  <c:v>206.36673560158232</c:v>
                </c:pt>
                <c:pt idx="389">
                  <c:v>195.22968610330113</c:v>
                </c:pt>
                <c:pt idx="390">
                  <c:v>188.31176633301632</c:v>
                </c:pt>
                <c:pt idx="391">
                  <c:v>190.76907385271278</c:v>
                </c:pt>
                <c:pt idx="392">
                  <c:v>201.78131190994381</c:v>
                </c:pt>
                <c:pt idx="393">
                  <c:v>203.32152741775647</c:v>
                </c:pt>
                <c:pt idx="394">
                  <c:v>198.97154228282827</c:v>
                </c:pt>
                <c:pt idx="395">
                  <c:v>194.23409290723151</c:v>
                </c:pt>
                <c:pt idx="396">
                  <c:v>199.27227217846257</c:v>
                </c:pt>
                <c:pt idx="397">
                  <c:v>204.71565296761304</c:v>
                </c:pt>
                <c:pt idx="398">
                  <c:v>215.20122435945925</c:v>
                </c:pt>
                <c:pt idx="399">
                  <c:v>219.11494199749501</c:v>
                </c:pt>
                <c:pt idx="400">
                  <c:v>212.09995486778752</c:v>
                </c:pt>
                <c:pt idx="401">
                  <c:v>220.28736471342756</c:v>
                </c:pt>
                <c:pt idx="402">
                  <c:v>221.21236585553507</c:v>
                </c:pt>
                <c:pt idx="403">
                  <c:v>224.82436115681216</c:v>
                </c:pt>
                <c:pt idx="404">
                  <c:v>230.97012324028344</c:v>
                </c:pt>
                <c:pt idx="405">
                  <c:v>218.38786142635865</c:v>
                </c:pt>
                <c:pt idx="406">
                  <c:v>217.8206915178022</c:v>
                </c:pt>
                <c:pt idx="407">
                  <c:v>220.64698578678519</c:v>
                </c:pt>
                <c:pt idx="408">
                  <c:v>226.80735759117749</c:v>
                </c:pt>
                <c:pt idx="409">
                  <c:v>226.80735759117749</c:v>
                </c:pt>
                <c:pt idx="410">
                  <c:v>226.80735759117749</c:v>
                </c:pt>
                <c:pt idx="411">
                  <c:v>225.09079811222981</c:v>
                </c:pt>
                <c:pt idx="412">
                  <c:v>222.08361527165516</c:v>
                </c:pt>
                <c:pt idx="413">
                  <c:v>230.36889288127787</c:v>
                </c:pt>
                <c:pt idx="414">
                  <c:v>228.53398928059082</c:v>
                </c:pt>
                <c:pt idx="415">
                  <c:v>224.37884197915682</c:v>
                </c:pt>
                <c:pt idx="416">
                  <c:v>223.5534565485643</c:v>
                </c:pt>
                <c:pt idx="417">
                  <c:v>220.46531164502488</c:v>
                </c:pt>
                <c:pt idx="418">
                  <c:v>226.11381187879405</c:v>
                </c:pt>
                <c:pt idx="419">
                  <c:v>228.27662866574136</c:v>
                </c:pt>
                <c:pt idx="420">
                  <c:v>234.66356110575597</c:v>
                </c:pt>
                <c:pt idx="421">
                  <c:v>254.5161166373629</c:v>
                </c:pt>
                <c:pt idx="422">
                  <c:v>267.78377655729696</c:v>
                </c:pt>
                <c:pt idx="423">
                  <c:v>254.30261321423427</c:v>
                </c:pt>
                <c:pt idx="424">
                  <c:v>255.35490764095513</c:v>
                </c:pt>
                <c:pt idx="425">
                  <c:v>261.39637151246978</c:v>
                </c:pt>
                <c:pt idx="426">
                  <c:v>276.86765393907694</c:v>
                </c:pt>
                <c:pt idx="427">
                  <c:v>266.35732942626646</c:v>
                </c:pt>
                <c:pt idx="428">
                  <c:v>268.36212376585001</c:v>
                </c:pt>
                <c:pt idx="429">
                  <c:v>275.64904930866874</c:v>
                </c:pt>
                <c:pt idx="430">
                  <c:v>275.81215209239826</c:v>
                </c:pt>
                <c:pt idx="431">
                  <c:v>278.62048211943375</c:v>
                </c:pt>
                <c:pt idx="432">
                  <c:v>280.77678960813932</c:v>
                </c:pt>
                <c:pt idx="433">
                  <c:v>284.65693621693617</c:v>
                </c:pt>
                <c:pt idx="434">
                  <c:v>266.6005420860759</c:v>
                </c:pt>
                <c:pt idx="435">
                  <c:v>257.59427226893587</c:v>
                </c:pt>
                <c:pt idx="436">
                  <c:v>278.22116678107523</c:v>
                </c:pt>
                <c:pt idx="437">
                  <c:v>271.41565635896097</c:v>
                </c:pt>
                <c:pt idx="438">
                  <c:v>267.82883550356377</c:v>
                </c:pt>
                <c:pt idx="439">
                  <c:v>272.79895088488576</c:v>
                </c:pt>
                <c:pt idx="440">
                  <c:v>272.79726861378498</c:v>
                </c:pt>
                <c:pt idx="441">
                  <c:v>277.64597562683639</c:v>
                </c:pt>
                <c:pt idx="442">
                  <c:v>281.2409301052088</c:v>
                </c:pt>
                <c:pt idx="443">
                  <c:v>279.21792236509219</c:v>
                </c:pt>
                <c:pt idx="444">
                  <c:v>269.83875018815792</c:v>
                </c:pt>
                <c:pt idx="445">
                  <c:v>274.90543737289005</c:v>
                </c:pt>
                <c:pt idx="446">
                  <c:v>278.11813369542836</c:v>
                </c:pt>
                <c:pt idx="447">
                  <c:v>275.98601315633817</c:v>
                </c:pt>
                <c:pt idx="448">
                  <c:v>283.49255606013145</c:v>
                </c:pt>
                <c:pt idx="449">
                  <c:v>286.83819313583138</c:v>
                </c:pt>
                <c:pt idx="450">
                  <c:v>288.85256500248647</c:v>
                </c:pt>
                <c:pt idx="451">
                  <c:v>290.23196822847632</c:v>
                </c:pt>
                <c:pt idx="452">
                  <c:v>277.42638424435995</c:v>
                </c:pt>
                <c:pt idx="453">
                  <c:v>277.42638424435995</c:v>
                </c:pt>
                <c:pt idx="454">
                  <c:v>277.42638424435995</c:v>
                </c:pt>
                <c:pt idx="455">
                  <c:v>277.42638424435995</c:v>
                </c:pt>
                <c:pt idx="456">
                  <c:v>277.42638424435995</c:v>
                </c:pt>
                <c:pt idx="457">
                  <c:v>277.42638424435995</c:v>
                </c:pt>
                <c:pt idx="458">
                  <c:v>277.42638424435995</c:v>
                </c:pt>
                <c:pt idx="459">
                  <c:v>277.42638424435995</c:v>
                </c:pt>
                <c:pt idx="460">
                  <c:v>272.84945686777257</c:v>
                </c:pt>
                <c:pt idx="461">
                  <c:v>272.84945686777257</c:v>
                </c:pt>
                <c:pt idx="462">
                  <c:v>272.84945686777257</c:v>
                </c:pt>
                <c:pt idx="463">
                  <c:v>257.70194247292005</c:v>
                </c:pt>
                <c:pt idx="464">
                  <c:v>257.70194247292005</c:v>
                </c:pt>
                <c:pt idx="465">
                  <c:v>257.70194247292005</c:v>
                </c:pt>
                <c:pt idx="466">
                  <c:v>257.70194247292005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Sheet1!$W$1</c:f>
              <c:strCache>
                <c:ptCount val="1"/>
                <c:pt idx="0">
                  <c:v>Both EC</c:v>
                </c:pt>
              </c:strCache>
            </c:strRef>
          </c:tx>
          <c:marker>
            <c:symbol val="none"/>
          </c:marker>
          <c:cat>
            <c:numRef>
              <c:f>Sheet1!$A$2:$A$468</c:f>
              <c:numCache>
                <c:formatCode>d/m/yyyy</c:formatCode>
                <c:ptCount val="467"/>
                <c:pt idx="0">
                  <c:v>40547</c:v>
                </c:pt>
                <c:pt idx="1">
                  <c:v>40548</c:v>
                </c:pt>
                <c:pt idx="2">
                  <c:v>40549</c:v>
                </c:pt>
                <c:pt idx="3">
                  <c:v>40550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40561</c:v>
                </c:pt>
                <c:pt idx="10">
                  <c:v>40562</c:v>
                </c:pt>
                <c:pt idx="11">
                  <c:v>40563</c:v>
                </c:pt>
                <c:pt idx="12">
                  <c:v>40564</c:v>
                </c:pt>
                <c:pt idx="13">
                  <c:v>40567</c:v>
                </c:pt>
                <c:pt idx="14">
                  <c:v>40568</c:v>
                </c:pt>
                <c:pt idx="15">
                  <c:v>40569</c:v>
                </c:pt>
                <c:pt idx="16">
                  <c:v>40570</c:v>
                </c:pt>
                <c:pt idx="17">
                  <c:v>40571</c:v>
                </c:pt>
                <c:pt idx="18">
                  <c:v>40574</c:v>
                </c:pt>
                <c:pt idx="19">
                  <c:v>40575</c:v>
                </c:pt>
                <c:pt idx="20">
                  <c:v>40576</c:v>
                </c:pt>
                <c:pt idx="21">
                  <c:v>40577</c:v>
                </c:pt>
                <c:pt idx="22">
                  <c:v>40578</c:v>
                </c:pt>
                <c:pt idx="23">
                  <c:v>40581</c:v>
                </c:pt>
                <c:pt idx="24">
                  <c:v>40582</c:v>
                </c:pt>
                <c:pt idx="25">
                  <c:v>40583</c:v>
                </c:pt>
                <c:pt idx="26">
                  <c:v>40584</c:v>
                </c:pt>
                <c:pt idx="27">
                  <c:v>40585</c:v>
                </c:pt>
                <c:pt idx="28">
                  <c:v>40588</c:v>
                </c:pt>
                <c:pt idx="29">
                  <c:v>40589</c:v>
                </c:pt>
                <c:pt idx="30">
                  <c:v>40590</c:v>
                </c:pt>
                <c:pt idx="31">
                  <c:v>40591</c:v>
                </c:pt>
                <c:pt idx="32">
                  <c:v>40592</c:v>
                </c:pt>
                <c:pt idx="33">
                  <c:v>40596</c:v>
                </c:pt>
                <c:pt idx="34">
                  <c:v>40597</c:v>
                </c:pt>
                <c:pt idx="35">
                  <c:v>40598</c:v>
                </c:pt>
                <c:pt idx="36">
                  <c:v>40599</c:v>
                </c:pt>
                <c:pt idx="37">
                  <c:v>40602</c:v>
                </c:pt>
                <c:pt idx="38">
                  <c:v>40603</c:v>
                </c:pt>
                <c:pt idx="39">
                  <c:v>40604</c:v>
                </c:pt>
                <c:pt idx="40">
                  <c:v>40605</c:v>
                </c:pt>
                <c:pt idx="41">
                  <c:v>40606</c:v>
                </c:pt>
                <c:pt idx="42">
                  <c:v>40609</c:v>
                </c:pt>
                <c:pt idx="43">
                  <c:v>40610</c:v>
                </c:pt>
                <c:pt idx="44">
                  <c:v>40611</c:v>
                </c:pt>
                <c:pt idx="45">
                  <c:v>40612</c:v>
                </c:pt>
                <c:pt idx="46">
                  <c:v>40613</c:v>
                </c:pt>
                <c:pt idx="47">
                  <c:v>40616</c:v>
                </c:pt>
                <c:pt idx="48">
                  <c:v>40617</c:v>
                </c:pt>
                <c:pt idx="49">
                  <c:v>40618</c:v>
                </c:pt>
                <c:pt idx="50">
                  <c:v>40619</c:v>
                </c:pt>
                <c:pt idx="51">
                  <c:v>40620</c:v>
                </c:pt>
                <c:pt idx="52">
                  <c:v>40623</c:v>
                </c:pt>
                <c:pt idx="53">
                  <c:v>40624</c:v>
                </c:pt>
                <c:pt idx="54">
                  <c:v>40625</c:v>
                </c:pt>
                <c:pt idx="55">
                  <c:v>40626</c:v>
                </c:pt>
                <c:pt idx="56">
                  <c:v>40627</c:v>
                </c:pt>
                <c:pt idx="57">
                  <c:v>40630</c:v>
                </c:pt>
                <c:pt idx="58">
                  <c:v>40631</c:v>
                </c:pt>
                <c:pt idx="59">
                  <c:v>40632</c:v>
                </c:pt>
                <c:pt idx="60">
                  <c:v>40633</c:v>
                </c:pt>
                <c:pt idx="61">
                  <c:v>40634</c:v>
                </c:pt>
                <c:pt idx="62">
                  <c:v>40637</c:v>
                </c:pt>
                <c:pt idx="63">
                  <c:v>40638</c:v>
                </c:pt>
                <c:pt idx="64">
                  <c:v>40639</c:v>
                </c:pt>
                <c:pt idx="65">
                  <c:v>40640</c:v>
                </c:pt>
                <c:pt idx="66">
                  <c:v>40641</c:v>
                </c:pt>
                <c:pt idx="67">
                  <c:v>40644</c:v>
                </c:pt>
                <c:pt idx="68">
                  <c:v>40645</c:v>
                </c:pt>
                <c:pt idx="69">
                  <c:v>40646</c:v>
                </c:pt>
                <c:pt idx="70">
                  <c:v>40647</c:v>
                </c:pt>
                <c:pt idx="71">
                  <c:v>40648</c:v>
                </c:pt>
                <c:pt idx="72">
                  <c:v>40651</c:v>
                </c:pt>
                <c:pt idx="73">
                  <c:v>40652</c:v>
                </c:pt>
                <c:pt idx="74">
                  <c:v>40653</c:v>
                </c:pt>
                <c:pt idx="75">
                  <c:v>40654</c:v>
                </c:pt>
                <c:pt idx="76">
                  <c:v>40658</c:v>
                </c:pt>
                <c:pt idx="77">
                  <c:v>40659</c:v>
                </c:pt>
                <c:pt idx="78">
                  <c:v>40660</c:v>
                </c:pt>
                <c:pt idx="79">
                  <c:v>40661</c:v>
                </c:pt>
                <c:pt idx="80">
                  <c:v>40662</c:v>
                </c:pt>
                <c:pt idx="81">
                  <c:v>40665</c:v>
                </c:pt>
                <c:pt idx="82">
                  <c:v>40666</c:v>
                </c:pt>
                <c:pt idx="83">
                  <c:v>40667</c:v>
                </c:pt>
                <c:pt idx="84">
                  <c:v>40668</c:v>
                </c:pt>
                <c:pt idx="85">
                  <c:v>40669</c:v>
                </c:pt>
                <c:pt idx="86">
                  <c:v>40672</c:v>
                </c:pt>
                <c:pt idx="87">
                  <c:v>40673</c:v>
                </c:pt>
                <c:pt idx="88">
                  <c:v>40674</c:v>
                </c:pt>
                <c:pt idx="89">
                  <c:v>40675</c:v>
                </c:pt>
                <c:pt idx="90">
                  <c:v>40676</c:v>
                </c:pt>
                <c:pt idx="91">
                  <c:v>40679</c:v>
                </c:pt>
                <c:pt idx="92">
                  <c:v>40680</c:v>
                </c:pt>
                <c:pt idx="93">
                  <c:v>40681</c:v>
                </c:pt>
                <c:pt idx="94">
                  <c:v>40682</c:v>
                </c:pt>
                <c:pt idx="95">
                  <c:v>40683</c:v>
                </c:pt>
                <c:pt idx="96">
                  <c:v>40686</c:v>
                </c:pt>
                <c:pt idx="97">
                  <c:v>40687</c:v>
                </c:pt>
                <c:pt idx="98">
                  <c:v>40688</c:v>
                </c:pt>
                <c:pt idx="99">
                  <c:v>40689</c:v>
                </c:pt>
                <c:pt idx="100">
                  <c:v>40690</c:v>
                </c:pt>
                <c:pt idx="101">
                  <c:v>40694</c:v>
                </c:pt>
                <c:pt idx="102">
                  <c:v>40695</c:v>
                </c:pt>
                <c:pt idx="103">
                  <c:v>40696</c:v>
                </c:pt>
                <c:pt idx="104">
                  <c:v>40697</c:v>
                </c:pt>
                <c:pt idx="105">
                  <c:v>40700</c:v>
                </c:pt>
                <c:pt idx="106">
                  <c:v>40701</c:v>
                </c:pt>
                <c:pt idx="107">
                  <c:v>40702</c:v>
                </c:pt>
                <c:pt idx="108">
                  <c:v>40703</c:v>
                </c:pt>
                <c:pt idx="109">
                  <c:v>40704</c:v>
                </c:pt>
                <c:pt idx="110">
                  <c:v>40707</c:v>
                </c:pt>
                <c:pt idx="111">
                  <c:v>40708</c:v>
                </c:pt>
                <c:pt idx="112">
                  <c:v>40709</c:v>
                </c:pt>
                <c:pt idx="113">
                  <c:v>40710</c:v>
                </c:pt>
                <c:pt idx="114">
                  <c:v>40711</c:v>
                </c:pt>
                <c:pt idx="115">
                  <c:v>40714</c:v>
                </c:pt>
                <c:pt idx="116">
                  <c:v>40715</c:v>
                </c:pt>
                <c:pt idx="117">
                  <c:v>40716</c:v>
                </c:pt>
                <c:pt idx="118">
                  <c:v>40717</c:v>
                </c:pt>
                <c:pt idx="119">
                  <c:v>40718</c:v>
                </c:pt>
                <c:pt idx="120">
                  <c:v>40721</c:v>
                </c:pt>
                <c:pt idx="121">
                  <c:v>40722</c:v>
                </c:pt>
                <c:pt idx="122">
                  <c:v>40723</c:v>
                </c:pt>
                <c:pt idx="123">
                  <c:v>40724</c:v>
                </c:pt>
                <c:pt idx="124">
                  <c:v>40725</c:v>
                </c:pt>
                <c:pt idx="125">
                  <c:v>40729</c:v>
                </c:pt>
                <c:pt idx="126">
                  <c:v>40730</c:v>
                </c:pt>
                <c:pt idx="127">
                  <c:v>40731</c:v>
                </c:pt>
                <c:pt idx="128">
                  <c:v>40732</c:v>
                </c:pt>
                <c:pt idx="129">
                  <c:v>40735</c:v>
                </c:pt>
                <c:pt idx="130">
                  <c:v>40736</c:v>
                </c:pt>
                <c:pt idx="131">
                  <c:v>40737</c:v>
                </c:pt>
                <c:pt idx="132">
                  <c:v>40738</c:v>
                </c:pt>
                <c:pt idx="133">
                  <c:v>40739</c:v>
                </c:pt>
                <c:pt idx="134">
                  <c:v>40742</c:v>
                </c:pt>
                <c:pt idx="135">
                  <c:v>40743</c:v>
                </c:pt>
                <c:pt idx="136">
                  <c:v>40744</c:v>
                </c:pt>
                <c:pt idx="137">
                  <c:v>40745</c:v>
                </c:pt>
                <c:pt idx="138">
                  <c:v>40746</c:v>
                </c:pt>
                <c:pt idx="139">
                  <c:v>40749</c:v>
                </c:pt>
                <c:pt idx="140">
                  <c:v>40750</c:v>
                </c:pt>
                <c:pt idx="141">
                  <c:v>40751</c:v>
                </c:pt>
                <c:pt idx="142">
                  <c:v>40752</c:v>
                </c:pt>
                <c:pt idx="143">
                  <c:v>40753</c:v>
                </c:pt>
                <c:pt idx="144">
                  <c:v>40756</c:v>
                </c:pt>
                <c:pt idx="145">
                  <c:v>40757</c:v>
                </c:pt>
                <c:pt idx="146">
                  <c:v>40758</c:v>
                </c:pt>
                <c:pt idx="147">
                  <c:v>40759</c:v>
                </c:pt>
                <c:pt idx="148">
                  <c:v>40760</c:v>
                </c:pt>
                <c:pt idx="149">
                  <c:v>40763</c:v>
                </c:pt>
                <c:pt idx="150">
                  <c:v>40764</c:v>
                </c:pt>
                <c:pt idx="151">
                  <c:v>40765</c:v>
                </c:pt>
                <c:pt idx="152">
                  <c:v>40766</c:v>
                </c:pt>
                <c:pt idx="153">
                  <c:v>40767</c:v>
                </c:pt>
                <c:pt idx="154">
                  <c:v>40770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40792</c:v>
                </c:pt>
                <c:pt idx="170">
                  <c:v>40793</c:v>
                </c:pt>
                <c:pt idx="171">
                  <c:v>40794</c:v>
                </c:pt>
                <c:pt idx="172">
                  <c:v>40795</c:v>
                </c:pt>
                <c:pt idx="173">
                  <c:v>40798</c:v>
                </c:pt>
                <c:pt idx="174">
                  <c:v>40799</c:v>
                </c:pt>
                <c:pt idx="175">
                  <c:v>40800</c:v>
                </c:pt>
                <c:pt idx="176">
                  <c:v>40801</c:v>
                </c:pt>
                <c:pt idx="177">
                  <c:v>40802</c:v>
                </c:pt>
                <c:pt idx="178">
                  <c:v>40805</c:v>
                </c:pt>
                <c:pt idx="179">
                  <c:v>40806</c:v>
                </c:pt>
                <c:pt idx="180">
                  <c:v>40807</c:v>
                </c:pt>
                <c:pt idx="181">
                  <c:v>40808</c:v>
                </c:pt>
                <c:pt idx="182">
                  <c:v>40809</c:v>
                </c:pt>
                <c:pt idx="183">
                  <c:v>40812</c:v>
                </c:pt>
                <c:pt idx="184">
                  <c:v>40813</c:v>
                </c:pt>
                <c:pt idx="185">
                  <c:v>40814</c:v>
                </c:pt>
                <c:pt idx="186">
                  <c:v>40815</c:v>
                </c:pt>
                <c:pt idx="187">
                  <c:v>40816</c:v>
                </c:pt>
                <c:pt idx="188">
                  <c:v>40819</c:v>
                </c:pt>
                <c:pt idx="189">
                  <c:v>40820</c:v>
                </c:pt>
                <c:pt idx="190">
                  <c:v>40821</c:v>
                </c:pt>
                <c:pt idx="191">
                  <c:v>40822</c:v>
                </c:pt>
                <c:pt idx="192">
                  <c:v>40823</c:v>
                </c:pt>
                <c:pt idx="193">
                  <c:v>40826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40858</c:v>
                </c:pt>
                <c:pt idx="218">
                  <c:v>40861</c:v>
                </c:pt>
                <c:pt idx="219">
                  <c:v>40862</c:v>
                </c:pt>
                <c:pt idx="220">
                  <c:v>40863</c:v>
                </c:pt>
                <c:pt idx="221">
                  <c:v>40864</c:v>
                </c:pt>
                <c:pt idx="222">
                  <c:v>40865</c:v>
                </c:pt>
                <c:pt idx="223">
                  <c:v>40868</c:v>
                </c:pt>
                <c:pt idx="224">
                  <c:v>40869</c:v>
                </c:pt>
                <c:pt idx="225">
                  <c:v>40870</c:v>
                </c:pt>
                <c:pt idx="226">
                  <c:v>40872</c:v>
                </c:pt>
                <c:pt idx="227">
                  <c:v>40875</c:v>
                </c:pt>
                <c:pt idx="228">
                  <c:v>40876</c:v>
                </c:pt>
                <c:pt idx="229">
                  <c:v>40877</c:v>
                </c:pt>
                <c:pt idx="230">
                  <c:v>40878</c:v>
                </c:pt>
                <c:pt idx="231">
                  <c:v>40879</c:v>
                </c:pt>
                <c:pt idx="232">
                  <c:v>40882</c:v>
                </c:pt>
                <c:pt idx="233">
                  <c:v>40883</c:v>
                </c:pt>
                <c:pt idx="234">
                  <c:v>40884</c:v>
                </c:pt>
                <c:pt idx="235">
                  <c:v>40885</c:v>
                </c:pt>
                <c:pt idx="236">
                  <c:v>40886</c:v>
                </c:pt>
                <c:pt idx="237">
                  <c:v>40889</c:v>
                </c:pt>
                <c:pt idx="238">
                  <c:v>40890</c:v>
                </c:pt>
                <c:pt idx="239">
                  <c:v>40891</c:v>
                </c:pt>
                <c:pt idx="240">
                  <c:v>40892</c:v>
                </c:pt>
                <c:pt idx="241">
                  <c:v>40893</c:v>
                </c:pt>
                <c:pt idx="242">
                  <c:v>40896</c:v>
                </c:pt>
                <c:pt idx="243">
                  <c:v>40897</c:v>
                </c:pt>
                <c:pt idx="244">
                  <c:v>40898</c:v>
                </c:pt>
                <c:pt idx="245">
                  <c:v>40899</c:v>
                </c:pt>
                <c:pt idx="246">
                  <c:v>40900</c:v>
                </c:pt>
                <c:pt idx="247">
                  <c:v>40904</c:v>
                </c:pt>
                <c:pt idx="248">
                  <c:v>40905</c:v>
                </c:pt>
                <c:pt idx="249">
                  <c:v>40906</c:v>
                </c:pt>
                <c:pt idx="250">
                  <c:v>40907</c:v>
                </c:pt>
                <c:pt idx="251">
                  <c:v>40911</c:v>
                </c:pt>
                <c:pt idx="252">
                  <c:v>40912</c:v>
                </c:pt>
                <c:pt idx="253">
                  <c:v>40913</c:v>
                </c:pt>
                <c:pt idx="254">
                  <c:v>40914</c:v>
                </c:pt>
                <c:pt idx="255">
                  <c:v>40917</c:v>
                </c:pt>
                <c:pt idx="256">
                  <c:v>40918</c:v>
                </c:pt>
                <c:pt idx="257">
                  <c:v>40919</c:v>
                </c:pt>
                <c:pt idx="258">
                  <c:v>40920</c:v>
                </c:pt>
                <c:pt idx="259">
                  <c:v>40921</c:v>
                </c:pt>
                <c:pt idx="260">
                  <c:v>40925</c:v>
                </c:pt>
                <c:pt idx="261">
                  <c:v>40926</c:v>
                </c:pt>
                <c:pt idx="262">
                  <c:v>40927</c:v>
                </c:pt>
                <c:pt idx="263">
                  <c:v>40928</c:v>
                </c:pt>
                <c:pt idx="264">
                  <c:v>40931</c:v>
                </c:pt>
                <c:pt idx="265">
                  <c:v>40932</c:v>
                </c:pt>
                <c:pt idx="266">
                  <c:v>40933</c:v>
                </c:pt>
                <c:pt idx="267">
                  <c:v>40934</c:v>
                </c:pt>
                <c:pt idx="268">
                  <c:v>40935</c:v>
                </c:pt>
                <c:pt idx="269">
                  <c:v>40938</c:v>
                </c:pt>
                <c:pt idx="270">
                  <c:v>40939</c:v>
                </c:pt>
                <c:pt idx="271">
                  <c:v>40940</c:v>
                </c:pt>
                <c:pt idx="272">
                  <c:v>40941</c:v>
                </c:pt>
                <c:pt idx="273">
                  <c:v>40942</c:v>
                </c:pt>
                <c:pt idx="274">
                  <c:v>40945</c:v>
                </c:pt>
                <c:pt idx="275">
                  <c:v>40946</c:v>
                </c:pt>
                <c:pt idx="276">
                  <c:v>40947</c:v>
                </c:pt>
                <c:pt idx="277">
                  <c:v>40948</c:v>
                </c:pt>
                <c:pt idx="278">
                  <c:v>40949</c:v>
                </c:pt>
                <c:pt idx="279">
                  <c:v>40952</c:v>
                </c:pt>
                <c:pt idx="280">
                  <c:v>40953</c:v>
                </c:pt>
                <c:pt idx="281">
                  <c:v>40954</c:v>
                </c:pt>
                <c:pt idx="282">
                  <c:v>40955</c:v>
                </c:pt>
                <c:pt idx="283">
                  <c:v>40956</c:v>
                </c:pt>
                <c:pt idx="284">
                  <c:v>40960</c:v>
                </c:pt>
                <c:pt idx="285">
                  <c:v>40961</c:v>
                </c:pt>
                <c:pt idx="286">
                  <c:v>40962</c:v>
                </c:pt>
                <c:pt idx="287">
                  <c:v>40963</c:v>
                </c:pt>
                <c:pt idx="288">
                  <c:v>40966</c:v>
                </c:pt>
                <c:pt idx="289">
                  <c:v>40967</c:v>
                </c:pt>
                <c:pt idx="290">
                  <c:v>40968</c:v>
                </c:pt>
                <c:pt idx="291">
                  <c:v>40969</c:v>
                </c:pt>
                <c:pt idx="292">
                  <c:v>40970</c:v>
                </c:pt>
                <c:pt idx="293">
                  <c:v>40973</c:v>
                </c:pt>
                <c:pt idx="294">
                  <c:v>40974</c:v>
                </c:pt>
                <c:pt idx="295">
                  <c:v>40975</c:v>
                </c:pt>
                <c:pt idx="296">
                  <c:v>40976</c:v>
                </c:pt>
                <c:pt idx="297">
                  <c:v>40977</c:v>
                </c:pt>
                <c:pt idx="298">
                  <c:v>40980</c:v>
                </c:pt>
                <c:pt idx="299">
                  <c:v>40981</c:v>
                </c:pt>
                <c:pt idx="300">
                  <c:v>40982</c:v>
                </c:pt>
                <c:pt idx="301">
                  <c:v>40983</c:v>
                </c:pt>
                <c:pt idx="302">
                  <c:v>40984</c:v>
                </c:pt>
                <c:pt idx="303">
                  <c:v>40987</c:v>
                </c:pt>
                <c:pt idx="304">
                  <c:v>40988</c:v>
                </c:pt>
                <c:pt idx="305">
                  <c:v>40989</c:v>
                </c:pt>
                <c:pt idx="306">
                  <c:v>40990</c:v>
                </c:pt>
                <c:pt idx="307">
                  <c:v>40991</c:v>
                </c:pt>
                <c:pt idx="308">
                  <c:v>40994</c:v>
                </c:pt>
                <c:pt idx="309">
                  <c:v>40995</c:v>
                </c:pt>
                <c:pt idx="310">
                  <c:v>40996</c:v>
                </c:pt>
                <c:pt idx="311">
                  <c:v>40997</c:v>
                </c:pt>
                <c:pt idx="312">
                  <c:v>40998</c:v>
                </c:pt>
                <c:pt idx="313">
                  <c:v>41001</c:v>
                </c:pt>
                <c:pt idx="314">
                  <c:v>41002</c:v>
                </c:pt>
                <c:pt idx="315">
                  <c:v>41003</c:v>
                </c:pt>
                <c:pt idx="316">
                  <c:v>41004</c:v>
                </c:pt>
                <c:pt idx="317">
                  <c:v>41008</c:v>
                </c:pt>
                <c:pt idx="318">
                  <c:v>41009</c:v>
                </c:pt>
                <c:pt idx="319">
                  <c:v>41010</c:v>
                </c:pt>
                <c:pt idx="320">
                  <c:v>41011</c:v>
                </c:pt>
                <c:pt idx="321">
                  <c:v>41012</c:v>
                </c:pt>
                <c:pt idx="322">
                  <c:v>41015</c:v>
                </c:pt>
                <c:pt idx="323">
                  <c:v>41016</c:v>
                </c:pt>
                <c:pt idx="324">
                  <c:v>41017</c:v>
                </c:pt>
                <c:pt idx="325">
                  <c:v>41018</c:v>
                </c:pt>
                <c:pt idx="326">
                  <c:v>41019</c:v>
                </c:pt>
                <c:pt idx="327">
                  <c:v>41022</c:v>
                </c:pt>
                <c:pt idx="328">
                  <c:v>41023</c:v>
                </c:pt>
                <c:pt idx="329">
                  <c:v>41024</c:v>
                </c:pt>
                <c:pt idx="330">
                  <c:v>41025</c:v>
                </c:pt>
                <c:pt idx="331">
                  <c:v>41026</c:v>
                </c:pt>
                <c:pt idx="332">
                  <c:v>41029</c:v>
                </c:pt>
                <c:pt idx="333">
                  <c:v>41030</c:v>
                </c:pt>
                <c:pt idx="334">
                  <c:v>41031</c:v>
                </c:pt>
                <c:pt idx="335">
                  <c:v>41032</c:v>
                </c:pt>
                <c:pt idx="336">
                  <c:v>41033</c:v>
                </c:pt>
                <c:pt idx="337">
                  <c:v>41036</c:v>
                </c:pt>
                <c:pt idx="338">
                  <c:v>41037</c:v>
                </c:pt>
                <c:pt idx="339">
                  <c:v>41038</c:v>
                </c:pt>
                <c:pt idx="340">
                  <c:v>41039</c:v>
                </c:pt>
                <c:pt idx="341">
                  <c:v>41040</c:v>
                </c:pt>
                <c:pt idx="342">
                  <c:v>41043</c:v>
                </c:pt>
                <c:pt idx="343">
                  <c:v>41044</c:v>
                </c:pt>
                <c:pt idx="344">
                  <c:v>41045</c:v>
                </c:pt>
                <c:pt idx="345">
                  <c:v>41046</c:v>
                </c:pt>
                <c:pt idx="346">
                  <c:v>41047</c:v>
                </c:pt>
                <c:pt idx="347">
                  <c:v>41050</c:v>
                </c:pt>
                <c:pt idx="348">
                  <c:v>41051</c:v>
                </c:pt>
                <c:pt idx="349">
                  <c:v>41052</c:v>
                </c:pt>
                <c:pt idx="350">
                  <c:v>41053</c:v>
                </c:pt>
                <c:pt idx="351">
                  <c:v>41054</c:v>
                </c:pt>
                <c:pt idx="352">
                  <c:v>41058</c:v>
                </c:pt>
                <c:pt idx="353">
                  <c:v>41059</c:v>
                </c:pt>
                <c:pt idx="354">
                  <c:v>41060</c:v>
                </c:pt>
                <c:pt idx="355">
                  <c:v>41061</c:v>
                </c:pt>
                <c:pt idx="356">
                  <c:v>41064</c:v>
                </c:pt>
                <c:pt idx="357">
                  <c:v>41065</c:v>
                </c:pt>
                <c:pt idx="358">
                  <c:v>41066</c:v>
                </c:pt>
                <c:pt idx="359">
                  <c:v>41067</c:v>
                </c:pt>
                <c:pt idx="360">
                  <c:v>41068</c:v>
                </c:pt>
                <c:pt idx="361">
                  <c:v>41071</c:v>
                </c:pt>
                <c:pt idx="362">
                  <c:v>41072</c:v>
                </c:pt>
                <c:pt idx="363">
                  <c:v>41073</c:v>
                </c:pt>
                <c:pt idx="364">
                  <c:v>41074</c:v>
                </c:pt>
                <c:pt idx="365">
                  <c:v>41075</c:v>
                </c:pt>
                <c:pt idx="366">
                  <c:v>41078</c:v>
                </c:pt>
                <c:pt idx="367">
                  <c:v>41079</c:v>
                </c:pt>
                <c:pt idx="368">
                  <c:v>41080</c:v>
                </c:pt>
                <c:pt idx="369">
                  <c:v>41081</c:v>
                </c:pt>
                <c:pt idx="370">
                  <c:v>41082</c:v>
                </c:pt>
                <c:pt idx="371">
                  <c:v>41085</c:v>
                </c:pt>
                <c:pt idx="372">
                  <c:v>41086</c:v>
                </c:pt>
                <c:pt idx="373">
                  <c:v>41087</c:v>
                </c:pt>
                <c:pt idx="374">
                  <c:v>41088</c:v>
                </c:pt>
                <c:pt idx="375">
                  <c:v>41089</c:v>
                </c:pt>
                <c:pt idx="376">
                  <c:v>41092</c:v>
                </c:pt>
                <c:pt idx="377">
                  <c:v>41093</c:v>
                </c:pt>
                <c:pt idx="378">
                  <c:v>41095</c:v>
                </c:pt>
                <c:pt idx="379">
                  <c:v>41096</c:v>
                </c:pt>
                <c:pt idx="380">
                  <c:v>41099</c:v>
                </c:pt>
                <c:pt idx="381">
                  <c:v>41100</c:v>
                </c:pt>
                <c:pt idx="382">
                  <c:v>41101</c:v>
                </c:pt>
                <c:pt idx="383">
                  <c:v>41102</c:v>
                </c:pt>
                <c:pt idx="384">
                  <c:v>41103</c:v>
                </c:pt>
                <c:pt idx="385">
                  <c:v>41106</c:v>
                </c:pt>
                <c:pt idx="386">
                  <c:v>41107</c:v>
                </c:pt>
                <c:pt idx="387">
                  <c:v>41108</c:v>
                </c:pt>
                <c:pt idx="388">
                  <c:v>41109</c:v>
                </c:pt>
                <c:pt idx="389">
                  <c:v>41110</c:v>
                </c:pt>
                <c:pt idx="390">
                  <c:v>41113</c:v>
                </c:pt>
                <c:pt idx="391">
                  <c:v>41114</c:v>
                </c:pt>
                <c:pt idx="392">
                  <c:v>41115</c:v>
                </c:pt>
                <c:pt idx="393">
                  <c:v>41116</c:v>
                </c:pt>
                <c:pt idx="394">
                  <c:v>41117</c:v>
                </c:pt>
                <c:pt idx="395">
                  <c:v>41120</c:v>
                </c:pt>
                <c:pt idx="396">
                  <c:v>41121</c:v>
                </c:pt>
                <c:pt idx="397">
                  <c:v>41122</c:v>
                </c:pt>
                <c:pt idx="398">
                  <c:v>41123</c:v>
                </c:pt>
                <c:pt idx="399">
                  <c:v>41124</c:v>
                </c:pt>
                <c:pt idx="400">
                  <c:v>41127</c:v>
                </c:pt>
                <c:pt idx="401">
                  <c:v>41128</c:v>
                </c:pt>
                <c:pt idx="402">
                  <c:v>41129</c:v>
                </c:pt>
                <c:pt idx="403">
                  <c:v>41130</c:v>
                </c:pt>
                <c:pt idx="404">
                  <c:v>41131</c:v>
                </c:pt>
                <c:pt idx="405">
                  <c:v>41134</c:v>
                </c:pt>
                <c:pt idx="406">
                  <c:v>41135</c:v>
                </c:pt>
                <c:pt idx="407">
                  <c:v>41136</c:v>
                </c:pt>
                <c:pt idx="408">
                  <c:v>41137</c:v>
                </c:pt>
                <c:pt idx="409">
                  <c:v>41138</c:v>
                </c:pt>
                <c:pt idx="410">
                  <c:v>41141</c:v>
                </c:pt>
                <c:pt idx="411">
                  <c:v>41142</c:v>
                </c:pt>
                <c:pt idx="412">
                  <c:v>41143</c:v>
                </c:pt>
                <c:pt idx="413">
                  <c:v>41144</c:v>
                </c:pt>
                <c:pt idx="414">
                  <c:v>41145</c:v>
                </c:pt>
                <c:pt idx="415">
                  <c:v>41148</c:v>
                </c:pt>
                <c:pt idx="416">
                  <c:v>41149</c:v>
                </c:pt>
                <c:pt idx="417">
                  <c:v>41150</c:v>
                </c:pt>
                <c:pt idx="418">
                  <c:v>41151</c:v>
                </c:pt>
                <c:pt idx="419">
                  <c:v>41152</c:v>
                </c:pt>
                <c:pt idx="420">
                  <c:v>41156</c:v>
                </c:pt>
                <c:pt idx="421">
                  <c:v>41157</c:v>
                </c:pt>
                <c:pt idx="422">
                  <c:v>41158</c:v>
                </c:pt>
                <c:pt idx="423">
                  <c:v>41159</c:v>
                </c:pt>
                <c:pt idx="424">
                  <c:v>41162</c:v>
                </c:pt>
                <c:pt idx="425">
                  <c:v>41163</c:v>
                </c:pt>
                <c:pt idx="426">
                  <c:v>41164</c:v>
                </c:pt>
                <c:pt idx="427">
                  <c:v>41165</c:v>
                </c:pt>
                <c:pt idx="428">
                  <c:v>41166</c:v>
                </c:pt>
                <c:pt idx="429">
                  <c:v>41169</c:v>
                </c:pt>
                <c:pt idx="430">
                  <c:v>41170</c:v>
                </c:pt>
                <c:pt idx="431">
                  <c:v>41171</c:v>
                </c:pt>
                <c:pt idx="432">
                  <c:v>41172</c:v>
                </c:pt>
                <c:pt idx="433">
                  <c:v>41173</c:v>
                </c:pt>
                <c:pt idx="434">
                  <c:v>41176</c:v>
                </c:pt>
                <c:pt idx="435">
                  <c:v>41177</c:v>
                </c:pt>
                <c:pt idx="436">
                  <c:v>41178</c:v>
                </c:pt>
                <c:pt idx="437">
                  <c:v>41179</c:v>
                </c:pt>
                <c:pt idx="438">
                  <c:v>41180</c:v>
                </c:pt>
                <c:pt idx="439">
                  <c:v>41183</c:v>
                </c:pt>
                <c:pt idx="440">
                  <c:v>41184</c:v>
                </c:pt>
                <c:pt idx="441">
                  <c:v>41185</c:v>
                </c:pt>
                <c:pt idx="442">
                  <c:v>41186</c:v>
                </c:pt>
                <c:pt idx="443">
                  <c:v>41187</c:v>
                </c:pt>
                <c:pt idx="444">
                  <c:v>41190</c:v>
                </c:pt>
                <c:pt idx="445">
                  <c:v>41191</c:v>
                </c:pt>
                <c:pt idx="446">
                  <c:v>41192</c:v>
                </c:pt>
                <c:pt idx="447">
                  <c:v>41193</c:v>
                </c:pt>
                <c:pt idx="448">
                  <c:v>41194</c:v>
                </c:pt>
                <c:pt idx="449">
                  <c:v>41197</c:v>
                </c:pt>
                <c:pt idx="450">
                  <c:v>41198</c:v>
                </c:pt>
                <c:pt idx="451">
                  <c:v>41199</c:v>
                </c:pt>
                <c:pt idx="452">
                  <c:v>41200</c:v>
                </c:pt>
                <c:pt idx="453">
                  <c:v>41201</c:v>
                </c:pt>
                <c:pt idx="454">
                  <c:v>41204</c:v>
                </c:pt>
                <c:pt idx="455">
                  <c:v>41205</c:v>
                </c:pt>
                <c:pt idx="456">
                  <c:v>41206</c:v>
                </c:pt>
                <c:pt idx="457">
                  <c:v>41207</c:v>
                </c:pt>
                <c:pt idx="458">
                  <c:v>41208</c:v>
                </c:pt>
                <c:pt idx="459">
                  <c:v>41213</c:v>
                </c:pt>
                <c:pt idx="460">
                  <c:v>41214</c:v>
                </c:pt>
                <c:pt idx="461">
                  <c:v>41215</c:v>
                </c:pt>
                <c:pt idx="462">
                  <c:v>41218</c:v>
                </c:pt>
                <c:pt idx="463">
                  <c:v>41219</c:v>
                </c:pt>
                <c:pt idx="464">
                  <c:v>41220</c:v>
                </c:pt>
                <c:pt idx="465">
                  <c:v>41221</c:v>
                </c:pt>
                <c:pt idx="466">
                  <c:v>41222</c:v>
                </c:pt>
              </c:numCache>
            </c:numRef>
          </c:cat>
          <c:val>
            <c:numRef>
              <c:f>Sheet1!$W$2:$W$468</c:f>
              <c:numCache>
                <c:formatCode>0.00</c:formatCode>
                <c:ptCount val="467"/>
                <c:pt idx="0" formatCode="General">
                  <c:v>100</c:v>
                </c:pt>
                <c:pt idx="1">
                  <c:v>99.834149729822357</c:v>
                </c:pt>
                <c:pt idx="2">
                  <c:v>100.06461606533725</c:v>
                </c:pt>
                <c:pt idx="3">
                  <c:v>100.62924358014531</c:v>
                </c:pt>
                <c:pt idx="4">
                  <c:v>102.88977439770393</c:v>
                </c:pt>
                <c:pt idx="5">
                  <c:v>105.57154115214661</c:v>
                </c:pt>
                <c:pt idx="6">
                  <c:v>106.850984276191</c:v>
                </c:pt>
                <c:pt idx="7">
                  <c:v>110.02622021497996</c:v>
                </c:pt>
                <c:pt idx="8">
                  <c:v>113.12250667638466</c:v>
                </c:pt>
                <c:pt idx="9">
                  <c:v>108.71282687205243</c:v>
                </c:pt>
                <c:pt idx="10">
                  <c:v>110.25435872663344</c:v>
                </c:pt>
                <c:pt idx="11">
                  <c:v>108.80707921129675</c:v>
                </c:pt>
                <c:pt idx="12">
                  <c:v>109.85733931948674</c:v>
                </c:pt>
                <c:pt idx="13">
                  <c:v>110.27811739404525</c:v>
                </c:pt>
                <c:pt idx="14">
                  <c:v>113.62247826001645</c:v>
                </c:pt>
                <c:pt idx="15">
                  <c:v>115.44911419724519</c:v>
                </c:pt>
                <c:pt idx="16">
                  <c:v>109.50791278549431</c:v>
                </c:pt>
                <c:pt idx="17">
                  <c:v>109.50791278549431</c:v>
                </c:pt>
                <c:pt idx="18">
                  <c:v>111.50311841376632</c:v>
                </c:pt>
                <c:pt idx="19">
                  <c:v>112.00446491051825</c:v>
                </c:pt>
                <c:pt idx="20">
                  <c:v>113.13184775232372</c:v>
                </c:pt>
                <c:pt idx="21">
                  <c:v>115.02955917956514</c:v>
                </c:pt>
                <c:pt idx="22">
                  <c:v>115.27948369394167</c:v>
                </c:pt>
                <c:pt idx="23">
                  <c:v>116.27312513868087</c:v>
                </c:pt>
                <c:pt idx="24">
                  <c:v>115.82508206982914</c:v>
                </c:pt>
                <c:pt idx="25">
                  <c:v>115.80969640153904</c:v>
                </c:pt>
                <c:pt idx="26">
                  <c:v>116.61478538855255</c:v>
                </c:pt>
                <c:pt idx="27">
                  <c:v>117.01936013777613</c:v>
                </c:pt>
                <c:pt idx="28">
                  <c:v>116.28333288448032</c:v>
                </c:pt>
                <c:pt idx="29">
                  <c:v>113.23216290584699</c:v>
                </c:pt>
                <c:pt idx="30">
                  <c:v>111.31515903490609</c:v>
                </c:pt>
                <c:pt idx="31">
                  <c:v>109.90038035343848</c:v>
                </c:pt>
                <c:pt idx="32">
                  <c:v>100.90178172848006</c:v>
                </c:pt>
                <c:pt idx="33">
                  <c:v>100.90178172848006</c:v>
                </c:pt>
                <c:pt idx="34">
                  <c:v>100.90178172848006</c:v>
                </c:pt>
                <c:pt idx="35">
                  <c:v>100.90178172848006</c:v>
                </c:pt>
                <c:pt idx="36">
                  <c:v>100.90178172848006</c:v>
                </c:pt>
                <c:pt idx="37">
                  <c:v>96.820417663989744</c:v>
                </c:pt>
                <c:pt idx="38">
                  <c:v>96.820417663989744</c:v>
                </c:pt>
                <c:pt idx="39">
                  <c:v>96.820417663989744</c:v>
                </c:pt>
                <c:pt idx="40">
                  <c:v>96.007290870772422</c:v>
                </c:pt>
                <c:pt idx="41">
                  <c:v>94.842530588167207</c:v>
                </c:pt>
                <c:pt idx="42">
                  <c:v>94.842530588167207</c:v>
                </c:pt>
                <c:pt idx="43">
                  <c:v>94.842530588167207</c:v>
                </c:pt>
                <c:pt idx="44">
                  <c:v>94.842530588167207</c:v>
                </c:pt>
                <c:pt idx="45">
                  <c:v>94.842530588167207</c:v>
                </c:pt>
                <c:pt idx="46">
                  <c:v>94.842530588167207</c:v>
                </c:pt>
                <c:pt idx="47">
                  <c:v>94.842530588167207</c:v>
                </c:pt>
                <c:pt idx="48">
                  <c:v>94.842530588167207</c:v>
                </c:pt>
                <c:pt idx="49">
                  <c:v>93.822367259914728</c:v>
                </c:pt>
                <c:pt idx="50">
                  <c:v>91.668218510996255</c:v>
                </c:pt>
                <c:pt idx="51">
                  <c:v>87.341121119653067</c:v>
                </c:pt>
                <c:pt idx="52">
                  <c:v>87.341121119653067</c:v>
                </c:pt>
                <c:pt idx="53">
                  <c:v>87.341121119653067</c:v>
                </c:pt>
                <c:pt idx="54">
                  <c:v>87.990730954214214</c:v>
                </c:pt>
                <c:pt idx="55">
                  <c:v>87.59360423749574</c:v>
                </c:pt>
                <c:pt idx="56">
                  <c:v>86.922236529327051</c:v>
                </c:pt>
                <c:pt idx="57">
                  <c:v>87.756854904717841</c:v>
                </c:pt>
                <c:pt idx="58">
                  <c:v>88.213768358284341</c:v>
                </c:pt>
                <c:pt idx="59">
                  <c:v>88.636419080621124</c:v>
                </c:pt>
                <c:pt idx="60">
                  <c:v>88.715158040541425</c:v>
                </c:pt>
                <c:pt idx="61">
                  <c:v>89.39445106691781</c:v>
                </c:pt>
                <c:pt idx="62">
                  <c:v>90.913885329443673</c:v>
                </c:pt>
                <c:pt idx="63">
                  <c:v>90.789887022580075</c:v>
                </c:pt>
                <c:pt idx="64">
                  <c:v>90.504188781881979</c:v>
                </c:pt>
                <c:pt idx="65">
                  <c:v>89.428325435516243</c:v>
                </c:pt>
                <c:pt idx="66">
                  <c:v>90.916686065182844</c:v>
                </c:pt>
                <c:pt idx="67">
                  <c:v>91.514528035351248</c:v>
                </c:pt>
                <c:pt idx="68">
                  <c:v>92.946722984327934</c:v>
                </c:pt>
                <c:pt idx="69">
                  <c:v>93.574302958359368</c:v>
                </c:pt>
                <c:pt idx="70">
                  <c:v>95.022916507432541</c:v>
                </c:pt>
                <c:pt idx="71">
                  <c:v>94.846094977381824</c:v>
                </c:pt>
                <c:pt idx="72">
                  <c:v>98.603850782634993</c:v>
                </c:pt>
                <c:pt idx="73">
                  <c:v>99.916282432999097</c:v>
                </c:pt>
                <c:pt idx="74">
                  <c:v>101.8529666125946</c:v>
                </c:pt>
                <c:pt idx="75">
                  <c:v>104.44159113128293</c:v>
                </c:pt>
                <c:pt idx="76">
                  <c:v>104.94652030042536</c:v>
                </c:pt>
                <c:pt idx="77">
                  <c:v>104.87043699977757</c:v>
                </c:pt>
                <c:pt idx="78">
                  <c:v>105.63939015034202</c:v>
                </c:pt>
                <c:pt idx="79">
                  <c:v>104.84176572304382</c:v>
                </c:pt>
                <c:pt idx="80">
                  <c:v>102.17758121799231</c:v>
                </c:pt>
                <c:pt idx="81">
                  <c:v>100.67992528905772</c:v>
                </c:pt>
                <c:pt idx="82">
                  <c:v>100.80005814410505</c:v>
                </c:pt>
                <c:pt idx="83">
                  <c:v>99.750608335170014</c:v>
                </c:pt>
                <c:pt idx="84">
                  <c:v>101.23352389100975</c:v>
                </c:pt>
                <c:pt idx="85">
                  <c:v>103.49284920158685</c:v>
                </c:pt>
                <c:pt idx="86">
                  <c:v>105.4250032635871</c:v>
                </c:pt>
                <c:pt idx="87">
                  <c:v>105.69807645470645</c:v>
                </c:pt>
                <c:pt idx="88">
                  <c:v>105.68118851943434</c:v>
                </c:pt>
                <c:pt idx="89">
                  <c:v>105.90350596066493</c:v>
                </c:pt>
                <c:pt idx="90">
                  <c:v>105.18829249999366</c:v>
                </c:pt>
                <c:pt idx="91">
                  <c:v>107.11049632985998</c:v>
                </c:pt>
                <c:pt idx="92">
                  <c:v>107.97408169323883</c:v>
                </c:pt>
                <c:pt idx="93">
                  <c:v>109.75073289905018</c:v>
                </c:pt>
                <c:pt idx="94">
                  <c:v>110.32877575688343</c:v>
                </c:pt>
                <c:pt idx="95">
                  <c:v>109.12791309680205</c:v>
                </c:pt>
                <c:pt idx="96">
                  <c:v>109.63607864075688</c:v>
                </c:pt>
                <c:pt idx="97">
                  <c:v>112.11013728180671</c:v>
                </c:pt>
                <c:pt idx="98">
                  <c:v>113.37619632299811</c:v>
                </c:pt>
                <c:pt idx="99">
                  <c:v>114.70977306638072</c:v>
                </c:pt>
                <c:pt idx="100">
                  <c:v>115.72260388813133</c:v>
                </c:pt>
                <c:pt idx="101">
                  <c:v>113.1003737662155</c:v>
                </c:pt>
                <c:pt idx="102">
                  <c:v>114.83037574521744</c:v>
                </c:pt>
                <c:pt idx="103">
                  <c:v>117.0503468692702</c:v>
                </c:pt>
                <c:pt idx="104">
                  <c:v>117.68776068663331</c:v>
                </c:pt>
                <c:pt idx="105">
                  <c:v>119.09799113226718</c:v>
                </c:pt>
                <c:pt idx="106">
                  <c:v>118.15449250207867</c:v>
                </c:pt>
                <c:pt idx="107">
                  <c:v>120.01972422242766</c:v>
                </c:pt>
                <c:pt idx="108">
                  <c:v>119.46774910079368</c:v>
                </c:pt>
                <c:pt idx="109">
                  <c:v>119.46774910079368</c:v>
                </c:pt>
                <c:pt idx="110">
                  <c:v>119.46774910079368</c:v>
                </c:pt>
                <c:pt idx="111">
                  <c:v>113.71209519035658</c:v>
                </c:pt>
                <c:pt idx="112">
                  <c:v>113.71209519035658</c:v>
                </c:pt>
                <c:pt idx="113">
                  <c:v>112.19046601263771</c:v>
                </c:pt>
                <c:pt idx="114">
                  <c:v>112.19046601263771</c:v>
                </c:pt>
                <c:pt idx="115">
                  <c:v>112.19046601263771</c:v>
                </c:pt>
                <c:pt idx="116">
                  <c:v>112.19046601263771</c:v>
                </c:pt>
                <c:pt idx="117">
                  <c:v>112.19046601263771</c:v>
                </c:pt>
                <c:pt idx="118">
                  <c:v>112.19046601263771</c:v>
                </c:pt>
                <c:pt idx="119">
                  <c:v>112.19046601263771</c:v>
                </c:pt>
                <c:pt idx="120">
                  <c:v>112.19046601263771</c:v>
                </c:pt>
                <c:pt idx="121">
                  <c:v>112.19046601263771</c:v>
                </c:pt>
                <c:pt idx="122">
                  <c:v>112.19046601263771</c:v>
                </c:pt>
                <c:pt idx="123">
                  <c:v>113.22892842772049</c:v>
                </c:pt>
                <c:pt idx="124">
                  <c:v>112.88355269241883</c:v>
                </c:pt>
                <c:pt idx="125">
                  <c:v>110.99461966174322</c:v>
                </c:pt>
                <c:pt idx="126">
                  <c:v>111.85396616712556</c:v>
                </c:pt>
                <c:pt idx="127">
                  <c:v>111.79824659009903</c:v>
                </c:pt>
                <c:pt idx="128">
                  <c:v>106.67275368700292</c:v>
                </c:pt>
                <c:pt idx="129">
                  <c:v>106.67275368700292</c:v>
                </c:pt>
                <c:pt idx="130">
                  <c:v>106.67275368700292</c:v>
                </c:pt>
                <c:pt idx="131">
                  <c:v>106.67275368700292</c:v>
                </c:pt>
                <c:pt idx="132">
                  <c:v>106.67275368700292</c:v>
                </c:pt>
                <c:pt idx="133">
                  <c:v>106.67275368700292</c:v>
                </c:pt>
                <c:pt idx="134">
                  <c:v>106.67275368700292</c:v>
                </c:pt>
                <c:pt idx="135">
                  <c:v>106.67275368700292</c:v>
                </c:pt>
                <c:pt idx="136">
                  <c:v>109.55693669867014</c:v>
                </c:pt>
                <c:pt idx="137">
                  <c:v>110.01134167264443</c:v>
                </c:pt>
                <c:pt idx="138">
                  <c:v>106.82655429730487</c:v>
                </c:pt>
                <c:pt idx="139">
                  <c:v>106.82655429730487</c:v>
                </c:pt>
                <c:pt idx="140">
                  <c:v>106.82655429730487</c:v>
                </c:pt>
                <c:pt idx="141">
                  <c:v>108.6681838699169</c:v>
                </c:pt>
                <c:pt idx="142">
                  <c:v>105.16764458360785</c:v>
                </c:pt>
                <c:pt idx="143">
                  <c:v>99.851908482310364</c:v>
                </c:pt>
                <c:pt idx="144">
                  <c:v>101.6903177210277</c:v>
                </c:pt>
                <c:pt idx="145">
                  <c:v>103.39766265905911</c:v>
                </c:pt>
                <c:pt idx="146">
                  <c:v>114.04283962994754</c:v>
                </c:pt>
                <c:pt idx="147">
                  <c:v>119.53292819592744</c:v>
                </c:pt>
                <c:pt idx="148">
                  <c:v>121.46409929384676</c:v>
                </c:pt>
                <c:pt idx="149">
                  <c:v>120.75107932402909</c:v>
                </c:pt>
                <c:pt idx="150">
                  <c:v>124.6214517531224</c:v>
                </c:pt>
                <c:pt idx="151">
                  <c:v>130.72994811213209</c:v>
                </c:pt>
                <c:pt idx="152">
                  <c:v>133.42669202681907</c:v>
                </c:pt>
                <c:pt idx="153">
                  <c:v>131.51876702778029</c:v>
                </c:pt>
                <c:pt idx="154">
                  <c:v>131.51876702778029</c:v>
                </c:pt>
                <c:pt idx="155">
                  <c:v>131.51876702778029</c:v>
                </c:pt>
                <c:pt idx="156">
                  <c:v>147.36212968798091</c:v>
                </c:pt>
                <c:pt idx="157">
                  <c:v>149.99195749856148</c:v>
                </c:pt>
                <c:pt idx="158">
                  <c:v>154.80266334101549</c:v>
                </c:pt>
                <c:pt idx="159">
                  <c:v>157.58132384360073</c:v>
                </c:pt>
                <c:pt idx="160">
                  <c:v>158.82787176745776</c:v>
                </c:pt>
                <c:pt idx="161">
                  <c:v>157.26826944525249</c:v>
                </c:pt>
                <c:pt idx="162">
                  <c:v>159.17294507700973</c:v>
                </c:pt>
                <c:pt idx="163">
                  <c:v>158.30788830969675</c:v>
                </c:pt>
                <c:pt idx="164">
                  <c:v>158.30788830969675</c:v>
                </c:pt>
                <c:pt idx="165">
                  <c:v>158.30788830969675</c:v>
                </c:pt>
                <c:pt idx="166">
                  <c:v>158.30788830969675</c:v>
                </c:pt>
                <c:pt idx="167">
                  <c:v>158.30788830969675</c:v>
                </c:pt>
                <c:pt idx="168">
                  <c:v>158.30788830969675</c:v>
                </c:pt>
                <c:pt idx="169">
                  <c:v>161.47697646423049</c:v>
                </c:pt>
                <c:pt idx="170">
                  <c:v>161.47697646423049</c:v>
                </c:pt>
                <c:pt idx="171">
                  <c:v>161.47697646423049</c:v>
                </c:pt>
                <c:pt idx="172">
                  <c:v>161.47697646423049</c:v>
                </c:pt>
                <c:pt idx="173">
                  <c:v>161.47697646423049</c:v>
                </c:pt>
                <c:pt idx="174">
                  <c:v>161.47697646423049</c:v>
                </c:pt>
                <c:pt idx="175">
                  <c:v>161.47697646423049</c:v>
                </c:pt>
                <c:pt idx="176">
                  <c:v>161.47697646423049</c:v>
                </c:pt>
                <c:pt idx="177">
                  <c:v>161.47697646423049</c:v>
                </c:pt>
                <c:pt idx="178">
                  <c:v>161.47697646423049</c:v>
                </c:pt>
                <c:pt idx="179">
                  <c:v>161.47697646423049</c:v>
                </c:pt>
                <c:pt idx="180">
                  <c:v>167.33425959930173</c:v>
                </c:pt>
                <c:pt idx="181">
                  <c:v>171.08875055065374</c:v>
                </c:pt>
                <c:pt idx="182">
                  <c:v>173.2637091860847</c:v>
                </c:pt>
                <c:pt idx="183">
                  <c:v>173.88094402070334</c:v>
                </c:pt>
                <c:pt idx="184">
                  <c:v>177.8854776946209</c:v>
                </c:pt>
                <c:pt idx="185">
                  <c:v>177.58210194922145</c:v>
                </c:pt>
                <c:pt idx="186">
                  <c:v>177.58210194922145</c:v>
                </c:pt>
                <c:pt idx="187">
                  <c:v>177.58210194922145</c:v>
                </c:pt>
                <c:pt idx="188">
                  <c:v>177.58210194922145</c:v>
                </c:pt>
                <c:pt idx="189">
                  <c:v>177.58210194922145</c:v>
                </c:pt>
                <c:pt idx="190">
                  <c:v>177.58210194922145</c:v>
                </c:pt>
                <c:pt idx="191">
                  <c:v>177.58210194922145</c:v>
                </c:pt>
                <c:pt idx="192">
                  <c:v>177.58210194922145</c:v>
                </c:pt>
                <c:pt idx="193">
                  <c:v>177.58210194922145</c:v>
                </c:pt>
                <c:pt idx="194">
                  <c:v>177.58210194922145</c:v>
                </c:pt>
                <c:pt idx="195">
                  <c:v>177.58210194922145</c:v>
                </c:pt>
                <c:pt idx="196">
                  <c:v>177.58210194922145</c:v>
                </c:pt>
                <c:pt idx="197">
                  <c:v>177.58210194922145</c:v>
                </c:pt>
                <c:pt idx="198">
                  <c:v>177.58210194922145</c:v>
                </c:pt>
                <c:pt idx="199">
                  <c:v>177.58210194922145</c:v>
                </c:pt>
                <c:pt idx="200">
                  <c:v>177.58210194922145</c:v>
                </c:pt>
                <c:pt idx="201">
                  <c:v>177.58210194922145</c:v>
                </c:pt>
                <c:pt idx="202">
                  <c:v>177.58210194922145</c:v>
                </c:pt>
                <c:pt idx="203">
                  <c:v>177.58210194922145</c:v>
                </c:pt>
                <c:pt idx="204">
                  <c:v>177.58210194922145</c:v>
                </c:pt>
                <c:pt idx="205">
                  <c:v>177.58210194922145</c:v>
                </c:pt>
                <c:pt idx="206">
                  <c:v>177.58210194922145</c:v>
                </c:pt>
                <c:pt idx="207">
                  <c:v>177.58210194922145</c:v>
                </c:pt>
                <c:pt idx="208">
                  <c:v>177.58210194922145</c:v>
                </c:pt>
                <c:pt idx="209">
                  <c:v>177.58210194922145</c:v>
                </c:pt>
                <c:pt idx="210">
                  <c:v>177.58210194922145</c:v>
                </c:pt>
                <c:pt idx="211">
                  <c:v>177.58210194922145</c:v>
                </c:pt>
                <c:pt idx="212">
                  <c:v>177.58210194922145</c:v>
                </c:pt>
                <c:pt idx="213">
                  <c:v>177.58210194922145</c:v>
                </c:pt>
                <c:pt idx="214">
                  <c:v>177.58210194922145</c:v>
                </c:pt>
                <c:pt idx="215">
                  <c:v>177.58210194922145</c:v>
                </c:pt>
                <c:pt idx="216">
                  <c:v>177.58210194922145</c:v>
                </c:pt>
                <c:pt idx="217">
                  <c:v>177.58210194922145</c:v>
                </c:pt>
                <c:pt idx="218">
                  <c:v>177.58210194922145</c:v>
                </c:pt>
                <c:pt idx="219">
                  <c:v>177.58210194922145</c:v>
                </c:pt>
                <c:pt idx="220">
                  <c:v>180.74400619647287</c:v>
                </c:pt>
                <c:pt idx="221">
                  <c:v>180.74400619647287</c:v>
                </c:pt>
                <c:pt idx="222">
                  <c:v>180.74400619647287</c:v>
                </c:pt>
                <c:pt idx="223">
                  <c:v>180.74400619647287</c:v>
                </c:pt>
                <c:pt idx="224">
                  <c:v>180.74400619647287</c:v>
                </c:pt>
                <c:pt idx="225">
                  <c:v>180.74400619647287</c:v>
                </c:pt>
                <c:pt idx="226">
                  <c:v>180.74400619647287</c:v>
                </c:pt>
                <c:pt idx="227">
                  <c:v>183.24943949794297</c:v>
                </c:pt>
                <c:pt idx="228">
                  <c:v>184.97496249742301</c:v>
                </c:pt>
                <c:pt idx="229">
                  <c:v>189.24676555221021</c:v>
                </c:pt>
                <c:pt idx="230">
                  <c:v>189.91110665486678</c:v>
                </c:pt>
                <c:pt idx="231">
                  <c:v>185.77855148714798</c:v>
                </c:pt>
                <c:pt idx="232">
                  <c:v>186.61098779768167</c:v>
                </c:pt>
                <c:pt idx="233">
                  <c:v>179.50950508420556</c:v>
                </c:pt>
                <c:pt idx="234">
                  <c:v>179.50709368331513</c:v>
                </c:pt>
                <c:pt idx="235">
                  <c:v>185.59930019986456</c:v>
                </c:pt>
                <c:pt idx="236">
                  <c:v>189.73783118308586</c:v>
                </c:pt>
                <c:pt idx="237">
                  <c:v>194.27992140907122</c:v>
                </c:pt>
                <c:pt idx="238">
                  <c:v>197.40522334982828</c:v>
                </c:pt>
                <c:pt idx="239">
                  <c:v>203.83609669171096</c:v>
                </c:pt>
                <c:pt idx="240">
                  <c:v>204.24013048283388</c:v>
                </c:pt>
                <c:pt idx="241">
                  <c:v>210.97154864086608</c:v>
                </c:pt>
                <c:pt idx="242">
                  <c:v>210.65679148433767</c:v>
                </c:pt>
                <c:pt idx="243">
                  <c:v>224.48021095386457</c:v>
                </c:pt>
                <c:pt idx="244">
                  <c:v>224.48021095386457</c:v>
                </c:pt>
                <c:pt idx="245">
                  <c:v>224.48021095386457</c:v>
                </c:pt>
                <c:pt idx="246">
                  <c:v>224.48021095386457</c:v>
                </c:pt>
                <c:pt idx="247">
                  <c:v>224.48021095386457</c:v>
                </c:pt>
                <c:pt idx="248">
                  <c:v>224.48021095386457</c:v>
                </c:pt>
                <c:pt idx="249">
                  <c:v>224.48021095386457</c:v>
                </c:pt>
                <c:pt idx="250">
                  <c:v>224.48021095386457</c:v>
                </c:pt>
                <c:pt idx="251">
                  <c:v>224.48021095386457</c:v>
                </c:pt>
                <c:pt idx="252">
                  <c:v>224.48021095386457</c:v>
                </c:pt>
                <c:pt idx="253">
                  <c:v>224.48021095386457</c:v>
                </c:pt>
                <c:pt idx="254">
                  <c:v>227.12534790730166</c:v>
                </c:pt>
                <c:pt idx="255">
                  <c:v>227.82240166216604</c:v>
                </c:pt>
                <c:pt idx="256">
                  <c:v>223.63327397771437</c:v>
                </c:pt>
                <c:pt idx="257">
                  <c:v>225.87278503016978</c:v>
                </c:pt>
                <c:pt idx="258">
                  <c:v>221.88496206687847</c:v>
                </c:pt>
                <c:pt idx="259">
                  <c:v>222.30255223340419</c:v>
                </c:pt>
                <c:pt idx="260">
                  <c:v>225.53816273725599</c:v>
                </c:pt>
                <c:pt idx="261">
                  <c:v>229.06932167652536</c:v>
                </c:pt>
                <c:pt idx="262">
                  <c:v>234.10019230429273</c:v>
                </c:pt>
                <c:pt idx="263">
                  <c:v>241.3880856359296</c:v>
                </c:pt>
                <c:pt idx="264">
                  <c:v>240.77901662621125</c:v>
                </c:pt>
                <c:pt idx="265">
                  <c:v>247.5883703926624</c:v>
                </c:pt>
                <c:pt idx="266">
                  <c:v>250.41660394098835</c:v>
                </c:pt>
                <c:pt idx="267">
                  <c:v>255.84452620289309</c:v>
                </c:pt>
                <c:pt idx="268">
                  <c:v>249.75868844850012</c:v>
                </c:pt>
                <c:pt idx="269">
                  <c:v>249.95165660769706</c:v>
                </c:pt>
                <c:pt idx="270">
                  <c:v>252.00103246128074</c:v>
                </c:pt>
                <c:pt idx="271">
                  <c:v>259.01366278391191</c:v>
                </c:pt>
                <c:pt idx="272">
                  <c:v>265.84780089256628</c:v>
                </c:pt>
                <c:pt idx="273">
                  <c:v>269.24694125133522</c:v>
                </c:pt>
                <c:pt idx="274">
                  <c:v>264.82357207163068</c:v>
                </c:pt>
                <c:pt idx="275">
                  <c:v>257.09549294243834</c:v>
                </c:pt>
                <c:pt idx="276">
                  <c:v>243.73388848824456</c:v>
                </c:pt>
                <c:pt idx="277">
                  <c:v>226.86673170205736</c:v>
                </c:pt>
                <c:pt idx="278">
                  <c:v>241.4774163149111</c:v>
                </c:pt>
                <c:pt idx="279">
                  <c:v>234.30298423632112</c:v>
                </c:pt>
                <c:pt idx="280">
                  <c:v>223.19407561392146</c:v>
                </c:pt>
                <c:pt idx="281">
                  <c:v>225.81496215036961</c:v>
                </c:pt>
                <c:pt idx="282">
                  <c:v>227.89455334572017</c:v>
                </c:pt>
                <c:pt idx="283">
                  <c:v>227.69107606594724</c:v>
                </c:pt>
                <c:pt idx="284">
                  <c:v>235.45297547741689</c:v>
                </c:pt>
                <c:pt idx="285">
                  <c:v>248.74745319012231</c:v>
                </c:pt>
                <c:pt idx="286">
                  <c:v>237.84121322018672</c:v>
                </c:pt>
                <c:pt idx="287">
                  <c:v>234.59224278638212</c:v>
                </c:pt>
                <c:pt idx="288">
                  <c:v>236.47770371720515</c:v>
                </c:pt>
                <c:pt idx="289">
                  <c:v>242.08510548182025</c:v>
                </c:pt>
                <c:pt idx="290">
                  <c:v>244.17285785022131</c:v>
                </c:pt>
                <c:pt idx="291">
                  <c:v>243.27471785850696</c:v>
                </c:pt>
                <c:pt idx="292">
                  <c:v>245.79166793647707</c:v>
                </c:pt>
                <c:pt idx="293">
                  <c:v>233.96800875714342</c:v>
                </c:pt>
                <c:pt idx="294">
                  <c:v>242.17830938648862</c:v>
                </c:pt>
                <c:pt idx="295">
                  <c:v>246.48289727315552</c:v>
                </c:pt>
                <c:pt idx="296">
                  <c:v>249.1940384793136</c:v>
                </c:pt>
                <c:pt idx="297">
                  <c:v>260.99802137445687</c:v>
                </c:pt>
                <c:pt idx="298">
                  <c:v>260.99802137445687</c:v>
                </c:pt>
                <c:pt idx="299">
                  <c:v>260.99802137445687</c:v>
                </c:pt>
                <c:pt idx="300">
                  <c:v>260.99802137445687</c:v>
                </c:pt>
                <c:pt idx="301">
                  <c:v>260.99802137445687</c:v>
                </c:pt>
                <c:pt idx="302">
                  <c:v>260.99802137445687</c:v>
                </c:pt>
                <c:pt idx="303">
                  <c:v>260.99802137445687</c:v>
                </c:pt>
                <c:pt idx="304">
                  <c:v>260.99802137445687</c:v>
                </c:pt>
                <c:pt idx="305">
                  <c:v>260.92857784545373</c:v>
                </c:pt>
                <c:pt idx="306">
                  <c:v>278.24244743295208</c:v>
                </c:pt>
                <c:pt idx="307">
                  <c:v>295.89024819492926</c:v>
                </c:pt>
                <c:pt idx="308">
                  <c:v>268.69298299905415</c:v>
                </c:pt>
                <c:pt idx="309">
                  <c:v>268.04095697081272</c:v>
                </c:pt>
                <c:pt idx="310">
                  <c:v>270.72995499993647</c:v>
                </c:pt>
                <c:pt idx="311">
                  <c:v>275.0594629224654</c:v>
                </c:pt>
                <c:pt idx="312">
                  <c:v>271.48081388948935</c:v>
                </c:pt>
                <c:pt idx="313">
                  <c:v>268.3842767054781</c:v>
                </c:pt>
                <c:pt idx="314">
                  <c:v>268.37621467502788</c:v>
                </c:pt>
                <c:pt idx="315">
                  <c:v>262.73932637403715</c:v>
                </c:pt>
                <c:pt idx="316">
                  <c:v>251.79384630958572</c:v>
                </c:pt>
                <c:pt idx="317">
                  <c:v>239.9972068328448</c:v>
                </c:pt>
                <c:pt idx="318">
                  <c:v>242.86719546680834</c:v>
                </c:pt>
                <c:pt idx="319">
                  <c:v>256.96241970561306</c:v>
                </c:pt>
                <c:pt idx="320">
                  <c:v>246.59585917940345</c:v>
                </c:pt>
                <c:pt idx="321">
                  <c:v>251.67888062914358</c:v>
                </c:pt>
                <c:pt idx="322">
                  <c:v>257.07647124436926</c:v>
                </c:pt>
                <c:pt idx="323">
                  <c:v>254.4358321442935</c:v>
                </c:pt>
                <c:pt idx="324">
                  <c:v>255.83668511338999</c:v>
                </c:pt>
                <c:pt idx="325">
                  <c:v>263.94157773143894</c:v>
                </c:pt>
                <c:pt idx="326">
                  <c:v>259.21417931701228</c:v>
                </c:pt>
                <c:pt idx="327">
                  <c:v>263.68498437504127</c:v>
                </c:pt>
                <c:pt idx="328">
                  <c:v>272.85728362307498</c:v>
                </c:pt>
                <c:pt idx="329">
                  <c:v>278.54251815059234</c:v>
                </c:pt>
                <c:pt idx="330">
                  <c:v>277.6588937238709</c:v>
                </c:pt>
                <c:pt idx="331">
                  <c:v>273.55265403417297</c:v>
                </c:pt>
                <c:pt idx="332">
                  <c:v>279.32518154030021</c:v>
                </c:pt>
                <c:pt idx="333">
                  <c:v>278.02477021127964</c:v>
                </c:pt>
                <c:pt idx="334">
                  <c:v>276.11641598201066</c:v>
                </c:pt>
                <c:pt idx="335">
                  <c:v>273.24932697337908</c:v>
                </c:pt>
                <c:pt idx="336">
                  <c:v>276.91384964777677</c:v>
                </c:pt>
                <c:pt idx="337">
                  <c:v>275.814094635039</c:v>
                </c:pt>
                <c:pt idx="338">
                  <c:v>268.48112973254632</c:v>
                </c:pt>
                <c:pt idx="339">
                  <c:v>276.38431869851769</c:v>
                </c:pt>
                <c:pt idx="340">
                  <c:v>273.21071706757249</c:v>
                </c:pt>
                <c:pt idx="341">
                  <c:v>263.59730486365476</c:v>
                </c:pt>
                <c:pt idx="342">
                  <c:v>263.59730486365476</c:v>
                </c:pt>
                <c:pt idx="343">
                  <c:v>256.66368532445017</c:v>
                </c:pt>
                <c:pt idx="344">
                  <c:v>256.66368532445017</c:v>
                </c:pt>
                <c:pt idx="345">
                  <c:v>256.66368532445017</c:v>
                </c:pt>
                <c:pt idx="346">
                  <c:v>256.66368532445017</c:v>
                </c:pt>
                <c:pt idx="347">
                  <c:v>246.8250985544143</c:v>
                </c:pt>
                <c:pt idx="348">
                  <c:v>250.60726614938696</c:v>
                </c:pt>
                <c:pt idx="349">
                  <c:v>247.45589177494136</c:v>
                </c:pt>
                <c:pt idx="350">
                  <c:v>251.22567606555643</c:v>
                </c:pt>
                <c:pt idx="351">
                  <c:v>257.84894652804979</c:v>
                </c:pt>
                <c:pt idx="352">
                  <c:v>246.33082342814095</c:v>
                </c:pt>
                <c:pt idx="353">
                  <c:v>246.33082342814095</c:v>
                </c:pt>
                <c:pt idx="354">
                  <c:v>238.24702339052243</c:v>
                </c:pt>
                <c:pt idx="355">
                  <c:v>238.24702339052243</c:v>
                </c:pt>
                <c:pt idx="356">
                  <c:v>240.54531009754612</c:v>
                </c:pt>
                <c:pt idx="357">
                  <c:v>248.02501975339129</c:v>
                </c:pt>
                <c:pt idx="358">
                  <c:v>249.31444582729463</c:v>
                </c:pt>
                <c:pt idx="359">
                  <c:v>258.87250295974411</c:v>
                </c:pt>
                <c:pt idx="360">
                  <c:v>242.97196189757497</c:v>
                </c:pt>
                <c:pt idx="361">
                  <c:v>241.16269242426938</c:v>
                </c:pt>
                <c:pt idx="362">
                  <c:v>231.38449220890863</c:v>
                </c:pt>
                <c:pt idx="363">
                  <c:v>241.35626244349319</c:v>
                </c:pt>
                <c:pt idx="364">
                  <c:v>246.06624475140168</c:v>
                </c:pt>
                <c:pt idx="365">
                  <c:v>266.05996292198193</c:v>
                </c:pt>
                <c:pt idx="366">
                  <c:v>266.01749420159979</c:v>
                </c:pt>
                <c:pt idx="367">
                  <c:v>277.62525509108048</c:v>
                </c:pt>
                <c:pt idx="368">
                  <c:v>257.24461147652937</c:v>
                </c:pt>
                <c:pt idx="369">
                  <c:v>279.89357301140285</c:v>
                </c:pt>
                <c:pt idx="370">
                  <c:v>268.62342885606347</c:v>
                </c:pt>
                <c:pt idx="371">
                  <c:v>273.6988939452396</c:v>
                </c:pt>
                <c:pt idx="372">
                  <c:v>267.18273987522048</c:v>
                </c:pt>
                <c:pt idx="373">
                  <c:v>276.55099349297342</c:v>
                </c:pt>
                <c:pt idx="374">
                  <c:v>281.64128871609273</c:v>
                </c:pt>
                <c:pt idx="375">
                  <c:v>297.96042295971387</c:v>
                </c:pt>
                <c:pt idx="376">
                  <c:v>300.02875962867739</c:v>
                </c:pt>
                <c:pt idx="377">
                  <c:v>291.44741143989881</c:v>
                </c:pt>
                <c:pt idx="378">
                  <c:v>300.44646701917844</c:v>
                </c:pt>
                <c:pt idx="379">
                  <c:v>303.22594529574377</c:v>
                </c:pt>
                <c:pt idx="380">
                  <c:v>300.13786851910567</c:v>
                </c:pt>
                <c:pt idx="381">
                  <c:v>309.33050688152429</c:v>
                </c:pt>
                <c:pt idx="382">
                  <c:v>310.28163927560729</c:v>
                </c:pt>
                <c:pt idx="383">
                  <c:v>317.56166645732543</c:v>
                </c:pt>
                <c:pt idx="384">
                  <c:v>322.34323940298299</c:v>
                </c:pt>
                <c:pt idx="385">
                  <c:v>330.04684557292285</c:v>
                </c:pt>
                <c:pt idx="386">
                  <c:v>321.68248658444833</c:v>
                </c:pt>
                <c:pt idx="387">
                  <c:v>327.86336763436452</c:v>
                </c:pt>
                <c:pt idx="388">
                  <c:v>315.23715262123801</c:v>
                </c:pt>
                <c:pt idx="389">
                  <c:v>301.42928462676338</c:v>
                </c:pt>
                <c:pt idx="390">
                  <c:v>293.32797597205388</c:v>
                </c:pt>
                <c:pt idx="391">
                  <c:v>297.08960028378556</c:v>
                </c:pt>
                <c:pt idx="392">
                  <c:v>309.33419865329836</c:v>
                </c:pt>
                <c:pt idx="393">
                  <c:v>306.00883304100279</c:v>
                </c:pt>
                <c:pt idx="394">
                  <c:v>299.46189287293066</c:v>
                </c:pt>
                <c:pt idx="395">
                  <c:v>294.41591939781415</c:v>
                </c:pt>
                <c:pt idx="396">
                  <c:v>302.31060491494782</c:v>
                </c:pt>
                <c:pt idx="397">
                  <c:v>312.66707034059306</c:v>
                </c:pt>
                <c:pt idx="398">
                  <c:v>322.47046063981634</c:v>
                </c:pt>
                <c:pt idx="399">
                  <c:v>327.70686670137843</c:v>
                </c:pt>
                <c:pt idx="400">
                  <c:v>315.58714615404983</c:v>
                </c:pt>
                <c:pt idx="401">
                  <c:v>327.38493952833096</c:v>
                </c:pt>
                <c:pt idx="402">
                  <c:v>328.47851265998759</c:v>
                </c:pt>
                <c:pt idx="403">
                  <c:v>333.30178544702466</c:v>
                </c:pt>
                <c:pt idx="404">
                  <c:v>342.57941254465425</c:v>
                </c:pt>
                <c:pt idx="405">
                  <c:v>323.86822235287536</c:v>
                </c:pt>
                <c:pt idx="406">
                  <c:v>322.65708252502441</c:v>
                </c:pt>
                <c:pt idx="407">
                  <c:v>324.45020108836042</c:v>
                </c:pt>
                <c:pt idx="408">
                  <c:v>333.07225587553609</c:v>
                </c:pt>
                <c:pt idx="409">
                  <c:v>333.07225587553609</c:v>
                </c:pt>
                <c:pt idx="410">
                  <c:v>333.07225587553609</c:v>
                </c:pt>
                <c:pt idx="411">
                  <c:v>330.4097226864148</c:v>
                </c:pt>
                <c:pt idx="412">
                  <c:v>328.71240871624929</c:v>
                </c:pt>
                <c:pt idx="413">
                  <c:v>338.97865100727023</c:v>
                </c:pt>
                <c:pt idx="414">
                  <c:v>336.20641734798869</c:v>
                </c:pt>
                <c:pt idx="415">
                  <c:v>330.42791703844199</c:v>
                </c:pt>
                <c:pt idx="416">
                  <c:v>328.95400425232435</c:v>
                </c:pt>
                <c:pt idx="417">
                  <c:v>326.79359148087775</c:v>
                </c:pt>
                <c:pt idx="418">
                  <c:v>333.59945792493573</c:v>
                </c:pt>
                <c:pt idx="419">
                  <c:v>337.09925945178122</c:v>
                </c:pt>
                <c:pt idx="420">
                  <c:v>346.81929654391757</c:v>
                </c:pt>
                <c:pt idx="421">
                  <c:v>369.10804570253208</c:v>
                </c:pt>
                <c:pt idx="422">
                  <c:v>386.92971640367512</c:v>
                </c:pt>
                <c:pt idx="423">
                  <c:v>369.63348392878447</c:v>
                </c:pt>
                <c:pt idx="424">
                  <c:v>370.1272624921217</c:v>
                </c:pt>
                <c:pt idx="425">
                  <c:v>377.66890796813254</c:v>
                </c:pt>
                <c:pt idx="426">
                  <c:v>394.26310808349263</c:v>
                </c:pt>
                <c:pt idx="427">
                  <c:v>377.53870229031992</c:v>
                </c:pt>
                <c:pt idx="428">
                  <c:v>381.66920647285144</c:v>
                </c:pt>
                <c:pt idx="429">
                  <c:v>392.34658341029518</c:v>
                </c:pt>
                <c:pt idx="430">
                  <c:v>392.36351636332938</c:v>
                </c:pt>
                <c:pt idx="431">
                  <c:v>396.33168795345301</c:v>
                </c:pt>
                <c:pt idx="432">
                  <c:v>399.56194348913425</c:v>
                </c:pt>
                <c:pt idx="433">
                  <c:v>405.68623734261359</c:v>
                </c:pt>
                <c:pt idx="434">
                  <c:v>384.26999015635369</c:v>
                </c:pt>
                <c:pt idx="435">
                  <c:v>373.44864283290809</c:v>
                </c:pt>
                <c:pt idx="436">
                  <c:v>399.83416214653312</c:v>
                </c:pt>
                <c:pt idx="437">
                  <c:v>391.90600930909653</c:v>
                </c:pt>
                <c:pt idx="438">
                  <c:v>385.69246857501105</c:v>
                </c:pt>
                <c:pt idx="439">
                  <c:v>392.44899744740081</c:v>
                </c:pt>
                <c:pt idx="440">
                  <c:v>390.84419041957102</c:v>
                </c:pt>
                <c:pt idx="441">
                  <c:v>394.98950967406381</c:v>
                </c:pt>
                <c:pt idx="442">
                  <c:v>400.07679585038613</c:v>
                </c:pt>
                <c:pt idx="443">
                  <c:v>398.56779754771884</c:v>
                </c:pt>
                <c:pt idx="444">
                  <c:v>389.12035623164201</c:v>
                </c:pt>
                <c:pt idx="445">
                  <c:v>398.90935963395941</c:v>
                </c:pt>
                <c:pt idx="446">
                  <c:v>403.34850411621795</c:v>
                </c:pt>
                <c:pt idx="447">
                  <c:v>401.57869928689911</c:v>
                </c:pt>
                <c:pt idx="448">
                  <c:v>409.15685599940275</c:v>
                </c:pt>
                <c:pt idx="449">
                  <c:v>409.8394276505569</c:v>
                </c:pt>
                <c:pt idx="450">
                  <c:v>410.85904290630111</c:v>
                </c:pt>
                <c:pt idx="451">
                  <c:v>413.88897919636599</c:v>
                </c:pt>
                <c:pt idx="452">
                  <c:v>403.20582256956362</c:v>
                </c:pt>
                <c:pt idx="453">
                  <c:v>403.20582256956362</c:v>
                </c:pt>
                <c:pt idx="454">
                  <c:v>403.20582256956362</c:v>
                </c:pt>
                <c:pt idx="455">
                  <c:v>403.20582256956362</c:v>
                </c:pt>
                <c:pt idx="456">
                  <c:v>403.20582256956362</c:v>
                </c:pt>
                <c:pt idx="457">
                  <c:v>403.20582256956362</c:v>
                </c:pt>
                <c:pt idx="458">
                  <c:v>403.20582256956362</c:v>
                </c:pt>
                <c:pt idx="459">
                  <c:v>403.20582256956362</c:v>
                </c:pt>
                <c:pt idx="460">
                  <c:v>400.1389910458027</c:v>
                </c:pt>
                <c:pt idx="461">
                  <c:v>400.1389910458027</c:v>
                </c:pt>
                <c:pt idx="462">
                  <c:v>400.1389910458027</c:v>
                </c:pt>
                <c:pt idx="463">
                  <c:v>400.1389910458027</c:v>
                </c:pt>
                <c:pt idx="464">
                  <c:v>400.1389910458027</c:v>
                </c:pt>
                <c:pt idx="465">
                  <c:v>400.1389910458027</c:v>
                </c:pt>
                <c:pt idx="466">
                  <c:v>400.1389910458027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43552"/>
        <c:axId val="292070528"/>
      </c:lineChart>
      <c:dateAx>
        <c:axId val="309143552"/>
        <c:scaling>
          <c:orientation val="minMax"/>
        </c:scaling>
        <c:delete val="0"/>
        <c:axPos val="b"/>
        <c:numFmt formatCode="d/m/yyyy" sourceLinked="1"/>
        <c:majorTickMark val="out"/>
        <c:minorTickMark val="none"/>
        <c:tickLblPos val="nextTo"/>
        <c:crossAx val="292070528"/>
        <c:crosses val="autoZero"/>
        <c:auto val="1"/>
        <c:lblOffset val="100"/>
        <c:baseTimeUnit val="days"/>
      </c:dateAx>
      <c:valAx>
        <c:axId val="292070528"/>
        <c:scaling>
          <c:logBase val="2"/>
          <c:orientation val="minMax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914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Drawdown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Long DD</c:v>
                </c:pt>
              </c:strCache>
            </c:strRef>
          </c:tx>
          <c:marker>
            <c:symbol val="none"/>
          </c:marker>
          <c:cat>
            <c:numRef>
              <c:f>Sheet1!$A$2:$A$468</c:f>
              <c:numCache>
                <c:formatCode>d/m/yyyy</c:formatCode>
                <c:ptCount val="467"/>
                <c:pt idx="0">
                  <c:v>40547</c:v>
                </c:pt>
                <c:pt idx="1">
                  <c:v>40548</c:v>
                </c:pt>
                <c:pt idx="2">
                  <c:v>40549</c:v>
                </c:pt>
                <c:pt idx="3">
                  <c:v>40550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40561</c:v>
                </c:pt>
                <c:pt idx="10">
                  <c:v>40562</c:v>
                </c:pt>
                <c:pt idx="11">
                  <c:v>40563</c:v>
                </c:pt>
                <c:pt idx="12">
                  <c:v>40564</c:v>
                </c:pt>
                <c:pt idx="13">
                  <c:v>40567</c:v>
                </c:pt>
                <c:pt idx="14">
                  <c:v>40568</c:v>
                </c:pt>
                <c:pt idx="15">
                  <c:v>40569</c:v>
                </c:pt>
                <c:pt idx="16">
                  <c:v>40570</c:v>
                </c:pt>
                <c:pt idx="17">
                  <c:v>40571</c:v>
                </c:pt>
                <c:pt idx="18">
                  <c:v>40574</c:v>
                </c:pt>
                <c:pt idx="19">
                  <c:v>40575</c:v>
                </c:pt>
                <c:pt idx="20">
                  <c:v>40576</c:v>
                </c:pt>
                <c:pt idx="21">
                  <c:v>40577</c:v>
                </c:pt>
                <c:pt idx="22">
                  <c:v>40578</c:v>
                </c:pt>
                <c:pt idx="23">
                  <c:v>40581</c:v>
                </c:pt>
                <c:pt idx="24">
                  <c:v>40582</c:v>
                </c:pt>
                <c:pt idx="25">
                  <c:v>40583</c:v>
                </c:pt>
                <c:pt idx="26">
                  <c:v>40584</c:v>
                </c:pt>
                <c:pt idx="27">
                  <c:v>40585</c:v>
                </c:pt>
                <c:pt idx="28">
                  <c:v>40588</c:v>
                </c:pt>
                <c:pt idx="29">
                  <c:v>40589</c:v>
                </c:pt>
                <c:pt idx="30">
                  <c:v>40590</c:v>
                </c:pt>
                <c:pt idx="31">
                  <c:v>40591</c:v>
                </c:pt>
                <c:pt idx="32">
                  <c:v>40592</c:v>
                </c:pt>
                <c:pt idx="33">
                  <c:v>40596</c:v>
                </c:pt>
                <c:pt idx="34">
                  <c:v>40597</c:v>
                </c:pt>
                <c:pt idx="35">
                  <c:v>40598</c:v>
                </c:pt>
                <c:pt idx="36">
                  <c:v>40599</c:v>
                </c:pt>
                <c:pt idx="37">
                  <c:v>40602</c:v>
                </c:pt>
                <c:pt idx="38">
                  <c:v>40603</c:v>
                </c:pt>
                <c:pt idx="39">
                  <c:v>40604</c:v>
                </c:pt>
                <c:pt idx="40">
                  <c:v>40605</c:v>
                </c:pt>
                <c:pt idx="41">
                  <c:v>40606</c:v>
                </c:pt>
                <c:pt idx="42">
                  <c:v>40609</c:v>
                </c:pt>
                <c:pt idx="43">
                  <c:v>40610</c:v>
                </c:pt>
                <c:pt idx="44">
                  <c:v>40611</c:v>
                </c:pt>
                <c:pt idx="45">
                  <c:v>40612</c:v>
                </c:pt>
                <c:pt idx="46">
                  <c:v>40613</c:v>
                </c:pt>
                <c:pt idx="47">
                  <c:v>40616</c:v>
                </c:pt>
                <c:pt idx="48">
                  <c:v>40617</c:v>
                </c:pt>
                <c:pt idx="49">
                  <c:v>40618</c:v>
                </c:pt>
                <c:pt idx="50">
                  <c:v>40619</c:v>
                </c:pt>
                <c:pt idx="51">
                  <c:v>40620</c:v>
                </c:pt>
                <c:pt idx="52">
                  <c:v>40623</c:v>
                </c:pt>
                <c:pt idx="53">
                  <c:v>40624</c:v>
                </c:pt>
                <c:pt idx="54">
                  <c:v>40625</c:v>
                </c:pt>
                <c:pt idx="55">
                  <c:v>40626</c:v>
                </c:pt>
                <c:pt idx="56">
                  <c:v>40627</c:v>
                </c:pt>
                <c:pt idx="57">
                  <c:v>40630</c:v>
                </c:pt>
                <c:pt idx="58">
                  <c:v>40631</c:v>
                </c:pt>
                <c:pt idx="59">
                  <c:v>40632</c:v>
                </c:pt>
                <c:pt idx="60">
                  <c:v>40633</c:v>
                </c:pt>
                <c:pt idx="61">
                  <c:v>40634</c:v>
                </c:pt>
                <c:pt idx="62">
                  <c:v>40637</c:v>
                </c:pt>
                <c:pt idx="63">
                  <c:v>40638</c:v>
                </c:pt>
                <c:pt idx="64">
                  <c:v>40639</c:v>
                </c:pt>
                <c:pt idx="65">
                  <c:v>40640</c:v>
                </c:pt>
                <c:pt idx="66">
                  <c:v>40641</c:v>
                </c:pt>
                <c:pt idx="67">
                  <c:v>40644</c:v>
                </c:pt>
                <c:pt idx="68">
                  <c:v>40645</c:v>
                </c:pt>
                <c:pt idx="69">
                  <c:v>40646</c:v>
                </c:pt>
                <c:pt idx="70">
                  <c:v>40647</c:v>
                </c:pt>
                <c:pt idx="71">
                  <c:v>40648</c:v>
                </c:pt>
                <c:pt idx="72">
                  <c:v>40651</c:v>
                </c:pt>
                <c:pt idx="73">
                  <c:v>40652</c:v>
                </c:pt>
                <c:pt idx="74">
                  <c:v>40653</c:v>
                </c:pt>
                <c:pt idx="75">
                  <c:v>40654</c:v>
                </c:pt>
                <c:pt idx="76">
                  <c:v>40658</c:v>
                </c:pt>
                <c:pt idx="77">
                  <c:v>40659</c:v>
                </c:pt>
                <c:pt idx="78">
                  <c:v>40660</c:v>
                </c:pt>
                <c:pt idx="79">
                  <c:v>40661</c:v>
                </c:pt>
                <c:pt idx="80">
                  <c:v>40662</c:v>
                </c:pt>
                <c:pt idx="81">
                  <c:v>40665</c:v>
                </c:pt>
                <c:pt idx="82">
                  <c:v>40666</c:v>
                </c:pt>
                <c:pt idx="83">
                  <c:v>40667</c:v>
                </c:pt>
                <c:pt idx="84">
                  <c:v>40668</c:v>
                </c:pt>
                <c:pt idx="85">
                  <c:v>40669</c:v>
                </c:pt>
                <c:pt idx="86">
                  <c:v>40672</c:v>
                </c:pt>
                <c:pt idx="87">
                  <c:v>40673</c:v>
                </c:pt>
                <c:pt idx="88">
                  <c:v>40674</c:v>
                </c:pt>
                <c:pt idx="89">
                  <c:v>40675</c:v>
                </c:pt>
                <c:pt idx="90">
                  <c:v>40676</c:v>
                </c:pt>
                <c:pt idx="91">
                  <c:v>40679</c:v>
                </c:pt>
                <c:pt idx="92">
                  <c:v>40680</c:v>
                </c:pt>
                <c:pt idx="93">
                  <c:v>40681</c:v>
                </c:pt>
                <c:pt idx="94">
                  <c:v>40682</c:v>
                </c:pt>
                <c:pt idx="95">
                  <c:v>40683</c:v>
                </c:pt>
                <c:pt idx="96">
                  <c:v>40686</c:v>
                </c:pt>
                <c:pt idx="97">
                  <c:v>40687</c:v>
                </c:pt>
                <c:pt idx="98">
                  <c:v>40688</c:v>
                </c:pt>
                <c:pt idx="99">
                  <c:v>40689</c:v>
                </c:pt>
                <c:pt idx="100">
                  <c:v>40690</c:v>
                </c:pt>
                <c:pt idx="101">
                  <c:v>40694</c:v>
                </c:pt>
                <c:pt idx="102">
                  <c:v>40695</c:v>
                </c:pt>
                <c:pt idx="103">
                  <c:v>40696</c:v>
                </c:pt>
                <c:pt idx="104">
                  <c:v>40697</c:v>
                </c:pt>
                <c:pt idx="105">
                  <c:v>40700</c:v>
                </c:pt>
                <c:pt idx="106">
                  <c:v>40701</c:v>
                </c:pt>
                <c:pt idx="107">
                  <c:v>40702</c:v>
                </c:pt>
                <c:pt idx="108">
                  <c:v>40703</c:v>
                </c:pt>
                <c:pt idx="109">
                  <c:v>40704</c:v>
                </c:pt>
                <c:pt idx="110">
                  <c:v>40707</c:v>
                </c:pt>
                <c:pt idx="111">
                  <c:v>40708</c:v>
                </c:pt>
                <c:pt idx="112">
                  <c:v>40709</c:v>
                </c:pt>
                <c:pt idx="113">
                  <c:v>40710</c:v>
                </c:pt>
                <c:pt idx="114">
                  <c:v>40711</c:v>
                </c:pt>
                <c:pt idx="115">
                  <c:v>40714</c:v>
                </c:pt>
                <c:pt idx="116">
                  <c:v>40715</c:v>
                </c:pt>
                <c:pt idx="117">
                  <c:v>40716</c:v>
                </c:pt>
                <c:pt idx="118">
                  <c:v>40717</c:v>
                </c:pt>
                <c:pt idx="119">
                  <c:v>40718</c:v>
                </c:pt>
                <c:pt idx="120">
                  <c:v>40721</c:v>
                </c:pt>
                <c:pt idx="121">
                  <c:v>40722</c:v>
                </c:pt>
                <c:pt idx="122">
                  <c:v>40723</c:v>
                </c:pt>
                <c:pt idx="123">
                  <c:v>40724</c:v>
                </c:pt>
                <c:pt idx="124">
                  <c:v>40725</c:v>
                </c:pt>
                <c:pt idx="125">
                  <c:v>40729</c:v>
                </c:pt>
                <c:pt idx="126">
                  <c:v>40730</c:v>
                </c:pt>
                <c:pt idx="127">
                  <c:v>40731</c:v>
                </c:pt>
                <c:pt idx="128">
                  <c:v>40732</c:v>
                </c:pt>
                <c:pt idx="129">
                  <c:v>40735</c:v>
                </c:pt>
                <c:pt idx="130">
                  <c:v>40736</c:v>
                </c:pt>
                <c:pt idx="131">
                  <c:v>40737</c:v>
                </c:pt>
                <c:pt idx="132">
                  <c:v>40738</c:v>
                </c:pt>
                <c:pt idx="133">
                  <c:v>40739</c:v>
                </c:pt>
                <c:pt idx="134">
                  <c:v>40742</c:v>
                </c:pt>
                <c:pt idx="135">
                  <c:v>40743</c:v>
                </c:pt>
                <c:pt idx="136">
                  <c:v>40744</c:v>
                </c:pt>
                <c:pt idx="137">
                  <c:v>40745</c:v>
                </c:pt>
                <c:pt idx="138">
                  <c:v>40746</c:v>
                </c:pt>
                <c:pt idx="139">
                  <c:v>40749</c:v>
                </c:pt>
                <c:pt idx="140">
                  <c:v>40750</c:v>
                </c:pt>
                <c:pt idx="141">
                  <c:v>40751</c:v>
                </c:pt>
                <c:pt idx="142">
                  <c:v>40752</c:v>
                </c:pt>
                <c:pt idx="143">
                  <c:v>40753</c:v>
                </c:pt>
                <c:pt idx="144">
                  <c:v>40756</c:v>
                </c:pt>
                <c:pt idx="145">
                  <c:v>40757</c:v>
                </c:pt>
                <c:pt idx="146">
                  <c:v>40758</c:v>
                </c:pt>
                <c:pt idx="147">
                  <c:v>40759</c:v>
                </c:pt>
                <c:pt idx="148">
                  <c:v>40760</c:v>
                </c:pt>
                <c:pt idx="149">
                  <c:v>40763</c:v>
                </c:pt>
                <c:pt idx="150">
                  <c:v>40764</c:v>
                </c:pt>
                <c:pt idx="151">
                  <c:v>40765</c:v>
                </c:pt>
                <c:pt idx="152">
                  <c:v>40766</c:v>
                </c:pt>
                <c:pt idx="153">
                  <c:v>40767</c:v>
                </c:pt>
                <c:pt idx="154">
                  <c:v>40770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40792</c:v>
                </c:pt>
                <c:pt idx="170">
                  <c:v>40793</c:v>
                </c:pt>
                <c:pt idx="171">
                  <c:v>40794</c:v>
                </c:pt>
                <c:pt idx="172">
                  <c:v>40795</c:v>
                </c:pt>
                <c:pt idx="173">
                  <c:v>40798</c:v>
                </c:pt>
                <c:pt idx="174">
                  <c:v>40799</c:v>
                </c:pt>
                <c:pt idx="175">
                  <c:v>40800</c:v>
                </c:pt>
                <c:pt idx="176">
                  <c:v>40801</c:v>
                </c:pt>
                <c:pt idx="177">
                  <c:v>40802</c:v>
                </c:pt>
                <c:pt idx="178">
                  <c:v>40805</c:v>
                </c:pt>
                <c:pt idx="179">
                  <c:v>40806</c:v>
                </c:pt>
                <c:pt idx="180">
                  <c:v>40807</c:v>
                </c:pt>
                <c:pt idx="181">
                  <c:v>40808</c:v>
                </c:pt>
                <c:pt idx="182">
                  <c:v>40809</c:v>
                </c:pt>
                <c:pt idx="183">
                  <c:v>40812</c:v>
                </c:pt>
                <c:pt idx="184">
                  <c:v>40813</c:v>
                </c:pt>
                <c:pt idx="185">
                  <c:v>40814</c:v>
                </c:pt>
                <c:pt idx="186">
                  <c:v>40815</c:v>
                </c:pt>
                <c:pt idx="187">
                  <c:v>40816</c:v>
                </c:pt>
                <c:pt idx="188">
                  <c:v>40819</c:v>
                </c:pt>
                <c:pt idx="189">
                  <c:v>40820</c:v>
                </c:pt>
                <c:pt idx="190">
                  <c:v>40821</c:v>
                </c:pt>
                <c:pt idx="191">
                  <c:v>40822</c:v>
                </c:pt>
                <c:pt idx="192">
                  <c:v>40823</c:v>
                </c:pt>
                <c:pt idx="193">
                  <c:v>40826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40858</c:v>
                </c:pt>
                <c:pt idx="218">
                  <c:v>40861</c:v>
                </c:pt>
                <c:pt idx="219">
                  <c:v>40862</c:v>
                </c:pt>
                <c:pt idx="220">
                  <c:v>40863</c:v>
                </c:pt>
                <c:pt idx="221">
                  <c:v>40864</c:v>
                </c:pt>
                <c:pt idx="222">
                  <c:v>40865</c:v>
                </c:pt>
                <c:pt idx="223">
                  <c:v>40868</c:v>
                </c:pt>
                <c:pt idx="224">
                  <c:v>40869</c:v>
                </c:pt>
                <c:pt idx="225">
                  <c:v>40870</c:v>
                </c:pt>
                <c:pt idx="226">
                  <c:v>40872</c:v>
                </c:pt>
                <c:pt idx="227">
                  <c:v>40875</c:v>
                </c:pt>
                <c:pt idx="228">
                  <c:v>40876</c:v>
                </c:pt>
                <c:pt idx="229">
                  <c:v>40877</c:v>
                </c:pt>
                <c:pt idx="230">
                  <c:v>40878</c:v>
                </c:pt>
                <c:pt idx="231">
                  <c:v>40879</c:v>
                </c:pt>
                <c:pt idx="232">
                  <c:v>40882</c:v>
                </c:pt>
                <c:pt idx="233">
                  <c:v>40883</c:v>
                </c:pt>
                <c:pt idx="234">
                  <c:v>40884</c:v>
                </c:pt>
                <c:pt idx="235">
                  <c:v>40885</c:v>
                </c:pt>
                <c:pt idx="236">
                  <c:v>40886</c:v>
                </c:pt>
                <c:pt idx="237">
                  <c:v>40889</c:v>
                </c:pt>
                <c:pt idx="238">
                  <c:v>40890</c:v>
                </c:pt>
                <c:pt idx="239">
                  <c:v>40891</c:v>
                </c:pt>
                <c:pt idx="240">
                  <c:v>40892</c:v>
                </c:pt>
                <c:pt idx="241">
                  <c:v>40893</c:v>
                </c:pt>
                <c:pt idx="242">
                  <c:v>40896</c:v>
                </c:pt>
                <c:pt idx="243">
                  <c:v>40897</c:v>
                </c:pt>
                <c:pt idx="244">
                  <c:v>40898</c:v>
                </c:pt>
                <c:pt idx="245">
                  <c:v>40899</c:v>
                </c:pt>
                <c:pt idx="246">
                  <c:v>40900</c:v>
                </c:pt>
                <c:pt idx="247">
                  <c:v>40904</c:v>
                </c:pt>
                <c:pt idx="248">
                  <c:v>40905</c:v>
                </c:pt>
                <c:pt idx="249">
                  <c:v>40906</c:v>
                </c:pt>
                <c:pt idx="250">
                  <c:v>40907</c:v>
                </c:pt>
                <c:pt idx="251">
                  <c:v>40911</c:v>
                </c:pt>
                <c:pt idx="252">
                  <c:v>40912</c:v>
                </c:pt>
                <c:pt idx="253">
                  <c:v>40913</c:v>
                </c:pt>
                <c:pt idx="254">
                  <c:v>40914</c:v>
                </c:pt>
                <c:pt idx="255">
                  <c:v>40917</c:v>
                </c:pt>
                <c:pt idx="256">
                  <c:v>40918</c:v>
                </c:pt>
                <c:pt idx="257">
                  <c:v>40919</c:v>
                </c:pt>
                <c:pt idx="258">
                  <c:v>40920</c:v>
                </c:pt>
                <c:pt idx="259">
                  <c:v>40921</c:v>
                </c:pt>
                <c:pt idx="260">
                  <c:v>40925</c:v>
                </c:pt>
                <c:pt idx="261">
                  <c:v>40926</c:v>
                </c:pt>
                <c:pt idx="262">
                  <c:v>40927</c:v>
                </c:pt>
                <c:pt idx="263">
                  <c:v>40928</c:v>
                </c:pt>
                <c:pt idx="264">
                  <c:v>40931</c:v>
                </c:pt>
                <c:pt idx="265">
                  <c:v>40932</c:v>
                </c:pt>
                <c:pt idx="266">
                  <c:v>40933</c:v>
                </c:pt>
                <c:pt idx="267">
                  <c:v>40934</c:v>
                </c:pt>
                <c:pt idx="268">
                  <c:v>40935</c:v>
                </c:pt>
                <c:pt idx="269">
                  <c:v>40938</c:v>
                </c:pt>
                <c:pt idx="270">
                  <c:v>40939</c:v>
                </c:pt>
                <c:pt idx="271">
                  <c:v>40940</c:v>
                </c:pt>
                <c:pt idx="272">
                  <c:v>40941</c:v>
                </c:pt>
                <c:pt idx="273">
                  <c:v>40942</c:v>
                </c:pt>
                <c:pt idx="274">
                  <c:v>40945</c:v>
                </c:pt>
                <c:pt idx="275">
                  <c:v>40946</c:v>
                </c:pt>
                <c:pt idx="276">
                  <c:v>40947</c:v>
                </c:pt>
                <c:pt idx="277">
                  <c:v>40948</c:v>
                </c:pt>
                <c:pt idx="278">
                  <c:v>40949</c:v>
                </c:pt>
                <c:pt idx="279">
                  <c:v>40952</c:v>
                </c:pt>
                <c:pt idx="280">
                  <c:v>40953</c:v>
                </c:pt>
                <c:pt idx="281">
                  <c:v>40954</c:v>
                </c:pt>
                <c:pt idx="282">
                  <c:v>40955</c:v>
                </c:pt>
                <c:pt idx="283">
                  <c:v>40956</c:v>
                </c:pt>
                <c:pt idx="284">
                  <c:v>40960</c:v>
                </c:pt>
                <c:pt idx="285">
                  <c:v>40961</c:v>
                </c:pt>
                <c:pt idx="286">
                  <c:v>40962</c:v>
                </c:pt>
                <c:pt idx="287">
                  <c:v>40963</c:v>
                </c:pt>
                <c:pt idx="288">
                  <c:v>40966</c:v>
                </c:pt>
                <c:pt idx="289">
                  <c:v>40967</c:v>
                </c:pt>
                <c:pt idx="290">
                  <c:v>40968</c:v>
                </c:pt>
                <c:pt idx="291">
                  <c:v>40969</c:v>
                </c:pt>
                <c:pt idx="292">
                  <c:v>40970</c:v>
                </c:pt>
                <c:pt idx="293">
                  <c:v>40973</c:v>
                </c:pt>
                <c:pt idx="294">
                  <c:v>40974</c:v>
                </c:pt>
                <c:pt idx="295">
                  <c:v>40975</c:v>
                </c:pt>
                <c:pt idx="296">
                  <c:v>40976</c:v>
                </c:pt>
                <c:pt idx="297">
                  <c:v>40977</c:v>
                </c:pt>
                <c:pt idx="298">
                  <c:v>40980</c:v>
                </c:pt>
                <c:pt idx="299">
                  <c:v>40981</c:v>
                </c:pt>
                <c:pt idx="300">
                  <c:v>40982</c:v>
                </c:pt>
                <c:pt idx="301">
                  <c:v>40983</c:v>
                </c:pt>
                <c:pt idx="302">
                  <c:v>40984</c:v>
                </c:pt>
                <c:pt idx="303">
                  <c:v>40987</c:v>
                </c:pt>
                <c:pt idx="304">
                  <c:v>40988</c:v>
                </c:pt>
                <c:pt idx="305">
                  <c:v>40989</c:v>
                </c:pt>
                <c:pt idx="306">
                  <c:v>40990</c:v>
                </c:pt>
                <c:pt idx="307">
                  <c:v>40991</c:v>
                </c:pt>
                <c:pt idx="308">
                  <c:v>40994</c:v>
                </c:pt>
                <c:pt idx="309">
                  <c:v>40995</c:v>
                </c:pt>
                <c:pt idx="310">
                  <c:v>40996</c:v>
                </c:pt>
                <c:pt idx="311">
                  <c:v>40997</c:v>
                </c:pt>
                <c:pt idx="312">
                  <c:v>40998</c:v>
                </c:pt>
                <c:pt idx="313">
                  <c:v>41001</c:v>
                </c:pt>
                <c:pt idx="314">
                  <c:v>41002</c:v>
                </c:pt>
                <c:pt idx="315">
                  <c:v>41003</c:v>
                </c:pt>
                <c:pt idx="316">
                  <c:v>41004</c:v>
                </c:pt>
                <c:pt idx="317">
                  <c:v>41008</c:v>
                </c:pt>
                <c:pt idx="318">
                  <c:v>41009</c:v>
                </c:pt>
                <c:pt idx="319">
                  <c:v>41010</c:v>
                </c:pt>
                <c:pt idx="320">
                  <c:v>41011</c:v>
                </c:pt>
                <c:pt idx="321">
                  <c:v>41012</c:v>
                </c:pt>
                <c:pt idx="322">
                  <c:v>41015</c:v>
                </c:pt>
                <c:pt idx="323">
                  <c:v>41016</c:v>
                </c:pt>
                <c:pt idx="324">
                  <c:v>41017</c:v>
                </c:pt>
                <c:pt idx="325">
                  <c:v>41018</c:v>
                </c:pt>
                <c:pt idx="326">
                  <c:v>41019</c:v>
                </c:pt>
                <c:pt idx="327">
                  <c:v>41022</c:v>
                </c:pt>
                <c:pt idx="328">
                  <c:v>41023</c:v>
                </c:pt>
                <c:pt idx="329">
                  <c:v>41024</c:v>
                </c:pt>
                <c:pt idx="330">
                  <c:v>41025</c:v>
                </c:pt>
                <c:pt idx="331">
                  <c:v>41026</c:v>
                </c:pt>
                <c:pt idx="332">
                  <c:v>41029</c:v>
                </c:pt>
                <c:pt idx="333">
                  <c:v>41030</c:v>
                </c:pt>
                <c:pt idx="334">
                  <c:v>41031</c:v>
                </c:pt>
                <c:pt idx="335">
                  <c:v>41032</c:v>
                </c:pt>
                <c:pt idx="336">
                  <c:v>41033</c:v>
                </c:pt>
                <c:pt idx="337">
                  <c:v>41036</c:v>
                </c:pt>
                <c:pt idx="338">
                  <c:v>41037</c:v>
                </c:pt>
                <c:pt idx="339">
                  <c:v>41038</c:v>
                </c:pt>
                <c:pt idx="340">
                  <c:v>41039</c:v>
                </c:pt>
                <c:pt idx="341">
                  <c:v>41040</c:v>
                </c:pt>
                <c:pt idx="342">
                  <c:v>41043</c:v>
                </c:pt>
                <c:pt idx="343">
                  <c:v>41044</c:v>
                </c:pt>
                <c:pt idx="344">
                  <c:v>41045</c:v>
                </c:pt>
                <c:pt idx="345">
                  <c:v>41046</c:v>
                </c:pt>
                <c:pt idx="346">
                  <c:v>41047</c:v>
                </c:pt>
                <c:pt idx="347">
                  <c:v>41050</c:v>
                </c:pt>
                <c:pt idx="348">
                  <c:v>41051</c:v>
                </c:pt>
                <c:pt idx="349">
                  <c:v>41052</c:v>
                </c:pt>
                <c:pt idx="350">
                  <c:v>41053</c:v>
                </c:pt>
                <c:pt idx="351">
                  <c:v>41054</c:v>
                </c:pt>
                <c:pt idx="352">
                  <c:v>41058</c:v>
                </c:pt>
                <c:pt idx="353">
                  <c:v>41059</c:v>
                </c:pt>
                <c:pt idx="354">
                  <c:v>41060</c:v>
                </c:pt>
                <c:pt idx="355">
                  <c:v>41061</c:v>
                </c:pt>
                <c:pt idx="356">
                  <c:v>41064</c:v>
                </c:pt>
                <c:pt idx="357">
                  <c:v>41065</c:v>
                </c:pt>
                <c:pt idx="358">
                  <c:v>41066</c:v>
                </c:pt>
                <c:pt idx="359">
                  <c:v>41067</c:v>
                </c:pt>
                <c:pt idx="360">
                  <c:v>41068</c:v>
                </c:pt>
                <c:pt idx="361">
                  <c:v>41071</c:v>
                </c:pt>
                <c:pt idx="362">
                  <c:v>41072</c:v>
                </c:pt>
                <c:pt idx="363">
                  <c:v>41073</c:v>
                </c:pt>
                <c:pt idx="364">
                  <c:v>41074</c:v>
                </c:pt>
                <c:pt idx="365">
                  <c:v>41075</c:v>
                </c:pt>
                <c:pt idx="366">
                  <c:v>41078</c:v>
                </c:pt>
                <c:pt idx="367">
                  <c:v>41079</c:v>
                </c:pt>
                <c:pt idx="368">
                  <c:v>41080</c:v>
                </c:pt>
                <c:pt idx="369">
                  <c:v>41081</c:v>
                </c:pt>
                <c:pt idx="370">
                  <c:v>41082</c:v>
                </c:pt>
                <c:pt idx="371">
                  <c:v>41085</c:v>
                </c:pt>
                <c:pt idx="372">
                  <c:v>41086</c:v>
                </c:pt>
                <c:pt idx="373">
                  <c:v>41087</c:v>
                </c:pt>
                <c:pt idx="374">
                  <c:v>41088</c:v>
                </c:pt>
                <c:pt idx="375">
                  <c:v>41089</c:v>
                </c:pt>
                <c:pt idx="376">
                  <c:v>41092</c:v>
                </c:pt>
                <c:pt idx="377">
                  <c:v>41093</c:v>
                </c:pt>
                <c:pt idx="378">
                  <c:v>41095</c:v>
                </c:pt>
                <c:pt idx="379">
                  <c:v>41096</c:v>
                </c:pt>
                <c:pt idx="380">
                  <c:v>41099</c:v>
                </c:pt>
                <c:pt idx="381">
                  <c:v>41100</c:v>
                </c:pt>
                <c:pt idx="382">
                  <c:v>41101</c:v>
                </c:pt>
                <c:pt idx="383">
                  <c:v>41102</c:v>
                </c:pt>
                <c:pt idx="384">
                  <c:v>41103</c:v>
                </c:pt>
                <c:pt idx="385">
                  <c:v>41106</c:v>
                </c:pt>
                <c:pt idx="386">
                  <c:v>41107</c:v>
                </c:pt>
                <c:pt idx="387">
                  <c:v>41108</c:v>
                </c:pt>
                <c:pt idx="388">
                  <c:v>41109</c:v>
                </c:pt>
                <c:pt idx="389">
                  <c:v>41110</c:v>
                </c:pt>
                <c:pt idx="390">
                  <c:v>41113</c:v>
                </c:pt>
                <c:pt idx="391">
                  <c:v>41114</c:v>
                </c:pt>
                <c:pt idx="392">
                  <c:v>41115</c:v>
                </c:pt>
                <c:pt idx="393">
                  <c:v>41116</c:v>
                </c:pt>
                <c:pt idx="394">
                  <c:v>41117</c:v>
                </c:pt>
                <c:pt idx="395">
                  <c:v>41120</c:v>
                </c:pt>
                <c:pt idx="396">
                  <c:v>41121</c:v>
                </c:pt>
                <c:pt idx="397">
                  <c:v>41122</c:v>
                </c:pt>
                <c:pt idx="398">
                  <c:v>41123</c:v>
                </c:pt>
                <c:pt idx="399">
                  <c:v>41124</c:v>
                </c:pt>
                <c:pt idx="400">
                  <c:v>41127</c:v>
                </c:pt>
                <c:pt idx="401">
                  <c:v>41128</c:v>
                </c:pt>
                <c:pt idx="402">
                  <c:v>41129</c:v>
                </c:pt>
                <c:pt idx="403">
                  <c:v>41130</c:v>
                </c:pt>
                <c:pt idx="404">
                  <c:v>41131</c:v>
                </c:pt>
                <c:pt idx="405">
                  <c:v>41134</c:v>
                </c:pt>
                <c:pt idx="406">
                  <c:v>41135</c:v>
                </c:pt>
                <c:pt idx="407">
                  <c:v>41136</c:v>
                </c:pt>
                <c:pt idx="408">
                  <c:v>41137</c:v>
                </c:pt>
                <c:pt idx="409">
                  <c:v>41138</c:v>
                </c:pt>
                <c:pt idx="410">
                  <c:v>41141</c:v>
                </c:pt>
                <c:pt idx="411">
                  <c:v>41142</c:v>
                </c:pt>
                <c:pt idx="412">
                  <c:v>41143</c:v>
                </c:pt>
                <c:pt idx="413">
                  <c:v>41144</c:v>
                </c:pt>
                <c:pt idx="414">
                  <c:v>41145</c:v>
                </c:pt>
                <c:pt idx="415">
                  <c:v>41148</c:v>
                </c:pt>
                <c:pt idx="416">
                  <c:v>41149</c:v>
                </c:pt>
                <c:pt idx="417">
                  <c:v>41150</c:v>
                </c:pt>
                <c:pt idx="418">
                  <c:v>41151</c:v>
                </c:pt>
                <c:pt idx="419">
                  <c:v>41152</c:v>
                </c:pt>
                <c:pt idx="420">
                  <c:v>41156</c:v>
                </c:pt>
                <c:pt idx="421">
                  <c:v>41157</c:v>
                </c:pt>
                <c:pt idx="422">
                  <c:v>41158</c:v>
                </c:pt>
                <c:pt idx="423">
                  <c:v>41159</c:v>
                </c:pt>
                <c:pt idx="424">
                  <c:v>41162</c:v>
                </c:pt>
                <c:pt idx="425">
                  <c:v>41163</c:v>
                </c:pt>
                <c:pt idx="426">
                  <c:v>41164</c:v>
                </c:pt>
                <c:pt idx="427">
                  <c:v>41165</c:v>
                </c:pt>
                <c:pt idx="428">
                  <c:v>41166</c:v>
                </c:pt>
                <c:pt idx="429">
                  <c:v>41169</c:v>
                </c:pt>
                <c:pt idx="430">
                  <c:v>41170</c:v>
                </c:pt>
                <c:pt idx="431">
                  <c:v>41171</c:v>
                </c:pt>
                <c:pt idx="432">
                  <c:v>41172</c:v>
                </c:pt>
                <c:pt idx="433">
                  <c:v>41173</c:v>
                </c:pt>
                <c:pt idx="434">
                  <c:v>41176</c:v>
                </c:pt>
                <c:pt idx="435">
                  <c:v>41177</c:v>
                </c:pt>
                <c:pt idx="436">
                  <c:v>41178</c:v>
                </c:pt>
                <c:pt idx="437">
                  <c:v>41179</c:v>
                </c:pt>
                <c:pt idx="438">
                  <c:v>41180</c:v>
                </c:pt>
                <c:pt idx="439">
                  <c:v>41183</c:v>
                </c:pt>
                <c:pt idx="440">
                  <c:v>41184</c:v>
                </c:pt>
                <c:pt idx="441">
                  <c:v>41185</c:v>
                </c:pt>
                <c:pt idx="442">
                  <c:v>41186</c:v>
                </c:pt>
                <c:pt idx="443">
                  <c:v>41187</c:v>
                </c:pt>
                <c:pt idx="444">
                  <c:v>41190</c:v>
                </c:pt>
                <c:pt idx="445">
                  <c:v>41191</c:v>
                </c:pt>
                <c:pt idx="446">
                  <c:v>41192</c:v>
                </c:pt>
                <c:pt idx="447">
                  <c:v>41193</c:v>
                </c:pt>
                <c:pt idx="448">
                  <c:v>41194</c:v>
                </c:pt>
                <c:pt idx="449">
                  <c:v>41197</c:v>
                </c:pt>
                <c:pt idx="450">
                  <c:v>41198</c:v>
                </c:pt>
                <c:pt idx="451">
                  <c:v>41199</c:v>
                </c:pt>
                <c:pt idx="452">
                  <c:v>41200</c:v>
                </c:pt>
                <c:pt idx="453">
                  <c:v>41201</c:v>
                </c:pt>
                <c:pt idx="454">
                  <c:v>41204</c:v>
                </c:pt>
                <c:pt idx="455">
                  <c:v>41205</c:v>
                </c:pt>
                <c:pt idx="456">
                  <c:v>41206</c:v>
                </c:pt>
                <c:pt idx="457">
                  <c:v>41207</c:v>
                </c:pt>
                <c:pt idx="458">
                  <c:v>41208</c:v>
                </c:pt>
                <c:pt idx="459">
                  <c:v>41213</c:v>
                </c:pt>
                <c:pt idx="460">
                  <c:v>41214</c:v>
                </c:pt>
                <c:pt idx="461">
                  <c:v>41215</c:v>
                </c:pt>
                <c:pt idx="462">
                  <c:v>41218</c:v>
                </c:pt>
                <c:pt idx="463">
                  <c:v>41219</c:v>
                </c:pt>
                <c:pt idx="464">
                  <c:v>41220</c:v>
                </c:pt>
                <c:pt idx="465">
                  <c:v>41221</c:v>
                </c:pt>
                <c:pt idx="466">
                  <c:v>41222</c:v>
                </c:pt>
              </c:numCache>
            </c:numRef>
          </c:cat>
          <c:val>
            <c:numRef>
              <c:f>Sheet1!$X$2:$X$468</c:f>
              <c:numCache>
                <c:formatCode>0.00%</c:formatCode>
                <c:ptCount val="4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-2.4061252874107319E-2</c:v>
                </c:pt>
                <c:pt idx="50">
                  <c:v>-4.9949083837772634E-2</c:v>
                </c:pt>
                <c:pt idx="51">
                  <c:v>-0.10952704272784264</c:v>
                </c:pt>
                <c:pt idx="52">
                  <c:v>-0.10952704272784264</c:v>
                </c:pt>
                <c:pt idx="53">
                  <c:v>-0.10952704272784264</c:v>
                </c:pt>
                <c:pt idx="54">
                  <c:v>-0.10952704272784264</c:v>
                </c:pt>
                <c:pt idx="55">
                  <c:v>-0.10952704272784264</c:v>
                </c:pt>
                <c:pt idx="56">
                  <c:v>-0.10952704272784264</c:v>
                </c:pt>
                <c:pt idx="57">
                  <c:v>-0.10952704272784264</c:v>
                </c:pt>
                <c:pt idx="58">
                  <c:v>-0.10952704272784264</c:v>
                </c:pt>
                <c:pt idx="59">
                  <c:v>-0.10952704272784264</c:v>
                </c:pt>
                <c:pt idx="60">
                  <c:v>-0.10952704272784264</c:v>
                </c:pt>
                <c:pt idx="61">
                  <c:v>-0.10952704272784264</c:v>
                </c:pt>
                <c:pt idx="62">
                  <c:v>-0.10952704272784264</c:v>
                </c:pt>
                <c:pt idx="63">
                  <c:v>-0.10952704272784264</c:v>
                </c:pt>
                <c:pt idx="64">
                  <c:v>-0.10952704272784264</c:v>
                </c:pt>
                <c:pt idx="65">
                  <c:v>-0.10952704272784264</c:v>
                </c:pt>
                <c:pt idx="66">
                  <c:v>-0.10952704272784264</c:v>
                </c:pt>
                <c:pt idx="67">
                  <c:v>-0.10952704272784264</c:v>
                </c:pt>
                <c:pt idx="68">
                  <c:v>-0.10952704272784264</c:v>
                </c:pt>
                <c:pt idx="69">
                  <c:v>-0.10952704272784264</c:v>
                </c:pt>
                <c:pt idx="70">
                  <c:v>-0.10952704272784264</c:v>
                </c:pt>
                <c:pt idx="71">
                  <c:v>-0.10952704272784264</c:v>
                </c:pt>
                <c:pt idx="72">
                  <c:v>-0.10952704272784264</c:v>
                </c:pt>
                <c:pt idx="73">
                  <c:v>-0.10952704272784264</c:v>
                </c:pt>
                <c:pt idx="74">
                  <c:v>-0.10952704272784264</c:v>
                </c:pt>
                <c:pt idx="75">
                  <c:v>-0.10952704272784264</c:v>
                </c:pt>
                <c:pt idx="76">
                  <c:v>-0.10952704272784264</c:v>
                </c:pt>
                <c:pt idx="77">
                  <c:v>-0.10952704272784264</c:v>
                </c:pt>
                <c:pt idx="78">
                  <c:v>-0.10952704272784264</c:v>
                </c:pt>
                <c:pt idx="79">
                  <c:v>-0.10952704272784264</c:v>
                </c:pt>
                <c:pt idx="80">
                  <c:v>-0.10952704272784264</c:v>
                </c:pt>
                <c:pt idx="81">
                  <c:v>-0.10952704272784264</c:v>
                </c:pt>
                <c:pt idx="82">
                  <c:v>-0.10952704272784264</c:v>
                </c:pt>
                <c:pt idx="83">
                  <c:v>-0.10952704272784264</c:v>
                </c:pt>
                <c:pt idx="84">
                  <c:v>-0.10952704272784264</c:v>
                </c:pt>
                <c:pt idx="85">
                  <c:v>-0.10952704272784264</c:v>
                </c:pt>
                <c:pt idx="86">
                  <c:v>-0.10952704272784264</c:v>
                </c:pt>
                <c:pt idx="87">
                  <c:v>-0.10952704272784264</c:v>
                </c:pt>
                <c:pt idx="88">
                  <c:v>-0.10952704272784264</c:v>
                </c:pt>
                <c:pt idx="89">
                  <c:v>-0.10952704272784264</c:v>
                </c:pt>
                <c:pt idx="90">
                  <c:v>-0.10952704272784264</c:v>
                </c:pt>
                <c:pt idx="91">
                  <c:v>-0.10952704272784264</c:v>
                </c:pt>
                <c:pt idx="92">
                  <c:v>-0.10952704272784264</c:v>
                </c:pt>
                <c:pt idx="93">
                  <c:v>-0.10952704272784264</c:v>
                </c:pt>
                <c:pt idx="94">
                  <c:v>-0.10952704272784264</c:v>
                </c:pt>
                <c:pt idx="95">
                  <c:v>-0.10952704272784264</c:v>
                </c:pt>
                <c:pt idx="96">
                  <c:v>-0.10952704272784264</c:v>
                </c:pt>
                <c:pt idx="97">
                  <c:v>-0.10952704272784264</c:v>
                </c:pt>
                <c:pt idx="98">
                  <c:v>-0.10952704272784264</c:v>
                </c:pt>
                <c:pt idx="99">
                  <c:v>-0.10952704272784264</c:v>
                </c:pt>
                <c:pt idx="100">
                  <c:v>-0.10952704272784264</c:v>
                </c:pt>
                <c:pt idx="101">
                  <c:v>-0.10952704272784264</c:v>
                </c:pt>
                <c:pt idx="102">
                  <c:v>-0.10952704272784264</c:v>
                </c:pt>
                <c:pt idx="103">
                  <c:v>-0.10952704272784264</c:v>
                </c:pt>
                <c:pt idx="104">
                  <c:v>-0.10952704272784264</c:v>
                </c:pt>
                <c:pt idx="105">
                  <c:v>-0.10952704272784264</c:v>
                </c:pt>
                <c:pt idx="106">
                  <c:v>-0.10952704272784264</c:v>
                </c:pt>
                <c:pt idx="107">
                  <c:v>-0.10952704272784264</c:v>
                </c:pt>
                <c:pt idx="108">
                  <c:v>-0.10952704272784264</c:v>
                </c:pt>
                <c:pt idx="109">
                  <c:v>-0.10952704272784264</c:v>
                </c:pt>
                <c:pt idx="110">
                  <c:v>-0.10952704272784264</c:v>
                </c:pt>
                <c:pt idx="111">
                  <c:v>-0.10952704272784264</c:v>
                </c:pt>
                <c:pt idx="112">
                  <c:v>-0.10952704272784264</c:v>
                </c:pt>
                <c:pt idx="113">
                  <c:v>-0.1241132428194035</c:v>
                </c:pt>
                <c:pt idx="114">
                  <c:v>-0.1241132428194035</c:v>
                </c:pt>
                <c:pt idx="115">
                  <c:v>-0.1241132428194035</c:v>
                </c:pt>
                <c:pt idx="116">
                  <c:v>-0.1241132428194035</c:v>
                </c:pt>
                <c:pt idx="117">
                  <c:v>-0.1241132428194035</c:v>
                </c:pt>
                <c:pt idx="118">
                  <c:v>-0.1241132428194035</c:v>
                </c:pt>
                <c:pt idx="119">
                  <c:v>-0.1241132428194035</c:v>
                </c:pt>
                <c:pt idx="120">
                  <c:v>-0.1241132428194035</c:v>
                </c:pt>
                <c:pt idx="121">
                  <c:v>-0.1241132428194035</c:v>
                </c:pt>
                <c:pt idx="122">
                  <c:v>-0.1241132428194035</c:v>
                </c:pt>
                <c:pt idx="123">
                  <c:v>-0.1241132428194035</c:v>
                </c:pt>
                <c:pt idx="124">
                  <c:v>-0.1241132428194035</c:v>
                </c:pt>
                <c:pt idx="125">
                  <c:v>-0.1241132428194035</c:v>
                </c:pt>
                <c:pt idx="126">
                  <c:v>-0.1241132428194035</c:v>
                </c:pt>
                <c:pt idx="127">
                  <c:v>-0.1241132428194035</c:v>
                </c:pt>
                <c:pt idx="128">
                  <c:v>-0.1241132428194035</c:v>
                </c:pt>
                <c:pt idx="129">
                  <c:v>-0.1241132428194035</c:v>
                </c:pt>
                <c:pt idx="130">
                  <c:v>-0.1241132428194035</c:v>
                </c:pt>
                <c:pt idx="131">
                  <c:v>-0.1241132428194035</c:v>
                </c:pt>
                <c:pt idx="132">
                  <c:v>-0.1241132428194035</c:v>
                </c:pt>
                <c:pt idx="133">
                  <c:v>-0.1241132428194035</c:v>
                </c:pt>
                <c:pt idx="134">
                  <c:v>-0.1241132428194035</c:v>
                </c:pt>
                <c:pt idx="135">
                  <c:v>-0.1241132428194035</c:v>
                </c:pt>
                <c:pt idx="136">
                  <c:v>-0.1241132428194035</c:v>
                </c:pt>
                <c:pt idx="137">
                  <c:v>-0.1241132428194035</c:v>
                </c:pt>
                <c:pt idx="138">
                  <c:v>-0.1241132428194035</c:v>
                </c:pt>
                <c:pt idx="139">
                  <c:v>-0.1241132428194035</c:v>
                </c:pt>
                <c:pt idx="140">
                  <c:v>-9.0238938219627363E-2</c:v>
                </c:pt>
                <c:pt idx="141">
                  <c:v>-7.1908852838441506E-2</c:v>
                </c:pt>
                <c:pt idx="142">
                  <c:v>-9.5512411998383673E-2</c:v>
                </c:pt>
                <c:pt idx="143">
                  <c:v>-0.13735276115684891</c:v>
                </c:pt>
                <c:pt idx="144">
                  <c:v>-9.9462192391941984E-2</c:v>
                </c:pt>
                <c:pt idx="145">
                  <c:v>-8.9205071671438874E-2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-5.2422251152262622E-2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-3.5420676805127504E-2</c:v>
                </c:pt>
                <c:pt idx="154">
                  <c:v>-3.5420676805127504E-2</c:v>
                </c:pt>
                <c:pt idx="155">
                  <c:v>-3.5420676805127504E-2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-1.4928265505771754E-2</c:v>
                </c:pt>
                <c:pt idx="160">
                  <c:v>-2.1033343993460352E-2</c:v>
                </c:pt>
                <c:pt idx="161">
                  <c:v>-1.5750234608672087E-2</c:v>
                </c:pt>
                <c:pt idx="162">
                  <c:v>-1.808188296505242E-2</c:v>
                </c:pt>
                <c:pt idx="163">
                  <c:v>-5.1619614280484893E-2</c:v>
                </c:pt>
                <c:pt idx="164">
                  <c:v>-5.1619614280484893E-2</c:v>
                </c:pt>
                <c:pt idx="165">
                  <c:v>-5.1619614280484893E-2</c:v>
                </c:pt>
                <c:pt idx="166">
                  <c:v>-5.1619614280484893E-2</c:v>
                </c:pt>
                <c:pt idx="167">
                  <c:v>-5.1619614280484893E-2</c:v>
                </c:pt>
                <c:pt idx="168">
                  <c:v>-5.1619614280484893E-2</c:v>
                </c:pt>
                <c:pt idx="169">
                  <c:v>-5.9350564055054789E-2</c:v>
                </c:pt>
                <c:pt idx="170">
                  <c:v>-5.9350564055054789E-2</c:v>
                </c:pt>
                <c:pt idx="171">
                  <c:v>-5.9350564055054789E-2</c:v>
                </c:pt>
                <c:pt idx="172">
                  <c:v>-5.9350564055054789E-2</c:v>
                </c:pt>
                <c:pt idx="173">
                  <c:v>-5.9350564055054789E-2</c:v>
                </c:pt>
                <c:pt idx="174">
                  <c:v>-5.9350564055054789E-2</c:v>
                </c:pt>
                <c:pt idx="175">
                  <c:v>-5.9350564055054789E-2</c:v>
                </c:pt>
                <c:pt idx="176">
                  <c:v>-5.9350564055054789E-2</c:v>
                </c:pt>
                <c:pt idx="177">
                  <c:v>-5.9350564055054789E-2</c:v>
                </c:pt>
                <c:pt idx="178">
                  <c:v>-5.9350564055054789E-2</c:v>
                </c:pt>
                <c:pt idx="179">
                  <c:v>-5.9350564055054789E-2</c:v>
                </c:pt>
                <c:pt idx="180">
                  <c:v>0</c:v>
                </c:pt>
                <c:pt idx="181">
                  <c:v>0</c:v>
                </c:pt>
                <c:pt idx="182">
                  <c:v>-1.1037091731586068E-2</c:v>
                </c:pt>
                <c:pt idx="183">
                  <c:v>-1.863766927079491E-2</c:v>
                </c:pt>
                <c:pt idx="184">
                  <c:v>0</c:v>
                </c:pt>
                <c:pt idx="185">
                  <c:v>-9.6004256654577125E-3</c:v>
                </c:pt>
                <c:pt idx="186">
                  <c:v>-9.6004256654577125E-3</c:v>
                </c:pt>
                <c:pt idx="187">
                  <c:v>-9.6004256654577125E-3</c:v>
                </c:pt>
                <c:pt idx="188">
                  <c:v>-9.6004256654577125E-3</c:v>
                </c:pt>
                <c:pt idx="189">
                  <c:v>-9.6004256654577125E-3</c:v>
                </c:pt>
                <c:pt idx="190">
                  <c:v>-9.6004256654577125E-3</c:v>
                </c:pt>
                <c:pt idx="191">
                  <c:v>-9.6004256654577125E-3</c:v>
                </c:pt>
                <c:pt idx="192">
                  <c:v>-9.6004256654577125E-3</c:v>
                </c:pt>
                <c:pt idx="193">
                  <c:v>-9.6004256654577125E-3</c:v>
                </c:pt>
                <c:pt idx="194">
                  <c:v>-9.6004256654577125E-3</c:v>
                </c:pt>
                <c:pt idx="195">
                  <c:v>-9.6004256654577125E-3</c:v>
                </c:pt>
                <c:pt idx="196">
                  <c:v>-9.6004256654577125E-3</c:v>
                </c:pt>
                <c:pt idx="197">
                  <c:v>-9.6004256654577125E-3</c:v>
                </c:pt>
                <c:pt idx="198">
                  <c:v>-9.6004256654577125E-3</c:v>
                </c:pt>
                <c:pt idx="199">
                  <c:v>-9.6004256654577125E-3</c:v>
                </c:pt>
                <c:pt idx="200">
                  <c:v>-9.6004256654577125E-3</c:v>
                </c:pt>
                <c:pt idx="201">
                  <c:v>-9.6004256654577125E-3</c:v>
                </c:pt>
                <c:pt idx="202">
                  <c:v>-9.6004256654577125E-3</c:v>
                </c:pt>
                <c:pt idx="203">
                  <c:v>-9.6004256654577125E-3</c:v>
                </c:pt>
                <c:pt idx="204">
                  <c:v>-9.6004256654577125E-3</c:v>
                </c:pt>
                <c:pt idx="205">
                  <c:v>-9.6004256654577125E-3</c:v>
                </c:pt>
                <c:pt idx="206">
                  <c:v>-9.6004256654577125E-3</c:v>
                </c:pt>
                <c:pt idx="207">
                  <c:v>-9.6004256654577125E-3</c:v>
                </c:pt>
                <c:pt idx="208">
                  <c:v>-9.6004256654577125E-3</c:v>
                </c:pt>
                <c:pt idx="209">
                  <c:v>-9.6004256654577125E-3</c:v>
                </c:pt>
                <c:pt idx="210">
                  <c:v>-9.6004256654577125E-3</c:v>
                </c:pt>
                <c:pt idx="211">
                  <c:v>-9.6004256654577125E-3</c:v>
                </c:pt>
                <c:pt idx="212">
                  <c:v>-9.6004256654577125E-3</c:v>
                </c:pt>
                <c:pt idx="213">
                  <c:v>-9.6004256654577125E-3</c:v>
                </c:pt>
                <c:pt idx="214">
                  <c:v>-9.6004256654577125E-3</c:v>
                </c:pt>
                <c:pt idx="215">
                  <c:v>-9.6004256654577125E-3</c:v>
                </c:pt>
                <c:pt idx="216">
                  <c:v>-9.6004256654577125E-3</c:v>
                </c:pt>
                <c:pt idx="217">
                  <c:v>-9.6004256654577125E-3</c:v>
                </c:pt>
                <c:pt idx="218">
                  <c:v>-9.6004256654577125E-3</c:v>
                </c:pt>
                <c:pt idx="219">
                  <c:v>-9.6004256654577125E-3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Sheet1!$Y$1</c:f>
              <c:strCache>
                <c:ptCount val="1"/>
                <c:pt idx="0">
                  <c:v>Short DD</c:v>
                </c:pt>
              </c:strCache>
            </c:strRef>
          </c:tx>
          <c:marker>
            <c:symbol val="none"/>
          </c:marker>
          <c:cat>
            <c:numRef>
              <c:f>Sheet1!$A$2:$A$468</c:f>
              <c:numCache>
                <c:formatCode>d/m/yyyy</c:formatCode>
                <c:ptCount val="467"/>
                <c:pt idx="0">
                  <c:v>40547</c:v>
                </c:pt>
                <c:pt idx="1">
                  <c:v>40548</c:v>
                </c:pt>
                <c:pt idx="2">
                  <c:v>40549</c:v>
                </c:pt>
                <c:pt idx="3">
                  <c:v>40550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40561</c:v>
                </c:pt>
                <c:pt idx="10">
                  <c:v>40562</c:v>
                </c:pt>
                <c:pt idx="11">
                  <c:v>40563</c:v>
                </c:pt>
                <c:pt idx="12">
                  <c:v>40564</c:v>
                </c:pt>
                <c:pt idx="13">
                  <c:v>40567</c:v>
                </c:pt>
                <c:pt idx="14">
                  <c:v>40568</c:v>
                </c:pt>
                <c:pt idx="15">
                  <c:v>40569</c:v>
                </c:pt>
                <c:pt idx="16">
                  <c:v>40570</c:v>
                </c:pt>
                <c:pt idx="17">
                  <c:v>40571</c:v>
                </c:pt>
                <c:pt idx="18">
                  <c:v>40574</c:v>
                </c:pt>
                <c:pt idx="19">
                  <c:v>40575</c:v>
                </c:pt>
                <c:pt idx="20">
                  <c:v>40576</c:v>
                </c:pt>
                <c:pt idx="21">
                  <c:v>40577</c:v>
                </c:pt>
                <c:pt idx="22">
                  <c:v>40578</c:v>
                </c:pt>
                <c:pt idx="23">
                  <c:v>40581</c:v>
                </c:pt>
                <c:pt idx="24">
                  <c:v>40582</c:v>
                </c:pt>
                <c:pt idx="25">
                  <c:v>40583</c:v>
                </c:pt>
                <c:pt idx="26">
                  <c:v>40584</c:v>
                </c:pt>
                <c:pt idx="27">
                  <c:v>40585</c:v>
                </c:pt>
                <c:pt idx="28">
                  <c:v>40588</c:v>
                </c:pt>
                <c:pt idx="29">
                  <c:v>40589</c:v>
                </c:pt>
                <c:pt idx="30">
                  <c:v>40590</c:v>
                </c:pt>
                <c:pt idx="31">
                  <c:v>40591</c:v>
                </c:pt>
                <c:pt idx="32">
                  <c:v>40592</c:v>
                </c:pt>
                <c:pt idx="33">
                  <c:v>40596</c:v>
                </c:pt>
                <c:pt idx="34">
                  <c:v>40597</c:v>
                </c:pt>
                <c:pt idx="35">
                  <c:v>40598</c:v>
                </c:pt>
                <c:pt idx="36">
                  <c:v>40599</c:v>
                </c:pt>
                <c:pt idx="37">
                  <c:v>40602</c:v>
                </c:pt>
                <c:pt idx="38">
                  <c:v>40603</c:v>
                </c:pt>
                <c:pt idx="39">
                  <c:v>40604</c:v>
                </c:pt>
                <c:pt idx="40">
                  <c:v>40605</c:v>
                </c:pt>
                <c:pt idx="41">
                  <c:v>40606</c:v>
                </c:pt>
                <c:pt idx="42">
                  <c:v>40609</c:v>
                </c:pt>
                <c:pt idx="43">
                  <c:v>40610</c:v>
                </c:pt>
                <c:pt idx="44">
                  <c:v>40611</c:v>
                </c:pt>
                <c:pt idx="45">
                  <c:v>40612</c:v>
                </c:pt>
                <c:pt idx="46">
                  <c:v>40613</c:v>
                </c:pt>
                <c:pt idx="47">
                  <c:v>40616</c:v>
                </c:pt>
                <c:pt idx="48">
                  <c:v>40617</c:v>
                </c:pt>
                <c:pt idx="49">
                  <c:v>40618</c:v>
                </c:pt>
                <c:pt idx="50">
                  <c:v>40619</c:v>
                </c:pt>
                <c:pt idx="51">
                  <c:v>40620</c:v>
                </c:pt>
                <c:pt idx="52">
                  <c:v>40623</c:v>
                </c:pt>
                <c:pt idx="53">
                  <c:v>40624</c:v>
                </c:pt>
                <c:pt idx="54">
                  <c:v>40625</c:v>
                </c:pt>
                <c:pt idx="55">
                  <c:v>40626</c:v>
                </c:pt>
                <c:pt idx="56">
                  <c:v>40627</c:v>
                </c:pt>
                <c:pt idx="57">
                  <c:v>40630</c:v>
                </c:pt>
                <c:pt idx="58">
                  <c:v>40631</c:v>
                </c:pt>
                <c:pt idx="59">
                  <c:v>40632</c:v>
                </c:pt>
                <c:pt idx="60">
                  <c:v>40633</c:v>
                </c:pt>
                <c:pt idx="61">
                  <c:v>40634</c:v>
                </c:pt>
                <c:pt idx="62">
                  <c:v>40637</c:v>
                </c:pt>
                <c:pt idx="63">
                  <c:v>40638</c:v>
                </c:pt>
                <c:pt idx="64">
                  <c:v>40639</c:v>
                </c:pt>
                <c:pt idx="65">
                  <c:v>40640</c:v>
                </c:pt>
                <c:pt idx="66">
                  <c:v>40641</c:v>
                </c:pt>
                <c:pt idx="67">
                  <c:v>40644</c:v>
                </c:pt>
                <c:pt idx="68">
                  <c:v>40645</c:v>
                </c:pt>
                <c:pt idx="69">
                  <c:v>40646</c:v>
                </c:pt>
                <c:pt idx="70">
                  <c:v>40647</c:v>
                </c:pt>
                <c:pt idx="71">
                  <c:v>40648</c:v>
                </c:pt>
                <c:pt idx="72">
                  <c:v>40651</c:v>
                </c:pt>
                <c:pt idx="73">
                  <c:v>40652</c:v>
                </c:pt>
                <c:pt idx="74">
                  <c:v>40653</c:v>
                </c:pt>
                <c:pt idx="75">
                  <c:v>40654</c:v>
                </c:pt>
                <c:pt idx="76">
                  <c:v>40658</c:v>
                </c:pt>
                <c:pt idx="77">
                  <c:v>40659</c:v>
                </c:pt>
                <c:pt idx="78">
                  <c:v>40660</c:v>
                </c:pt>
                <c:pt idx="79">
                  <c:v>40661</c:v>
                </c:pt>
                <c:pt idx="80">
                  <c:v>40662</c:v>
                </c:pt>
                <c:pt idx="81">
                  <c:v>40665</c:v>
                </c:pt>
                <c:pt idx="82">
                  <c:v>40666</c:v>
                </c:pt>
                <c:pt idx="83">
                  <c:v>40667</c:v>
                </c:pt>
                <c:pt idx="84">
                  <c:v>40668</c:v>
                </c:pt>
                <c:pt idx="85">
                  <c:v>40669</c:v>
                </c:pt>
                <c:pt idx="86">
                  <c:v>40672</c:v>
                </c:pt>
                <c:pt idx="87">
                  <c:v>40673</c:v>
                </c:pt>
                <c:pt idx="88">
                  <c:v>40674</c:v>
                </c:pt>
                <c:pt idx="89">
                  <c:v>40675</c:v>
                </c:pt>
                <c:pt idx="90">
                  <c:v>40676</c:v>
                </c:pt>
                <c:pt idx="91">
                  <c:v>40679</c:v>
                </c:pt>
                <c:pt idx="92">
                  <c:v>40680</c:v>
                </c:pt>
                <c:pt idx="93">
                  <c:v>40681</c:v>
                </c:pt>
                <c:pt idx="94">
                  <c:v>40682</c:v>
                </c:pt>
                <c:pt idx="95">
                  <c:v>40683</c:v>
                </c:pt>
                <c:pt idx="96">
                  <c:v>40686</c:v>
                </c:pt>
                <c:pt idx="97">
                  <c:v>40687</c:v>
                </c:pt>
                <c:pt idx="98">
                  <c:v>40688</c:v>
                </c:pt>
                <c:pt idx="99">
                  <c:v>40689</c:v>
                </c:pt>
                <c:pt idx="100">
                  <c:v>40690</c:v>
                </c:pt>
                <c:pt idx="101">
                  <c:v>40694</c:v>
                </c:pt>
                <c:pt idx="102">
                  <c:v>40695</c:v>
                </c:pt>
                <c:pt idx="103">
                  <c:v>40696</c:v>
                </c:pt>
                <c:pt idx="104">
                  <c:v>40697</c:v>
                </c:pt>
                <c:pt idx="105">
                  <c:v>40700</c:v>
                </c:pt>
                <c:pt idx="106">
                  <c:v>40701</c:v>
                </c:pt>
                <c:pt idx="107">
                  <c:v>40702</c:v>
                </c:pt>
                <c:pt idx="108">
                  <c:v>40703</c:v>
                </c:pt>
                <c:pt idx="109">
                  <c:v>40704</c:v>
                </c:pt>
                <c:pt idx="110">
                  <c:v>40707</c:v>
                </c:pt>
                <c:pt idx="111">
                  <c:v>40708</c:v>
                </c:pt>
                <c:pt idx="112">
                  <c:v>40709</c:v>
                </c:pt>
                <c:pt idx="113">
                  <c:v>40710</c:v>
                </c:pt>
                <c:pt idx="114">
                  <c:v>40711</c:v>
                </c:pt>
                <c:pt idx="115">
                  <c:v>40714</c:v>
                </c:pt>
                <c:pt idx="116">
                  <c:v>40715</c:v>
                </c:pt>
                <c:pt idx="117">
                  <c:v>40716</c:v>
                </c:pt>
                <c:pt idx="118">
                  <c:v>40717</c:v>
                </c:pt>
                <c:pt idx="119">
                  <c:v>40718</c:v>
                </c:pt>
                <c:pt idx="120">
                  <c:v>40721</c:v>
                </c:pt>
                <c:pt idx="121">
                  <c:v>40722</c:v>
                </c:pt>
                <c:pt idx="122">
                  <c:v>40723</c:v>
                </c:pt>
                <c:pt idx="123">
                  <c:v>40724</c:v>
                </c:pt>
                <c:pt idx="124">
                  <c:v>40725</c:v>
                </c:pt>
                <c:pt idx="125">
                  <c:v>40729</c:v>
                </c:pt>
                <c:pt idx="126">
                  <c:v>40730</c:v>
                </c:pt>
                <c:pt idx="127">
                  <c:v>40731</c:v>
                </c:pt>
                <c:pt idx="128">
                  <c:v>40732</c:v>
                </c:pt>
                <c:pt idx="129">
                  <c:v>40735</c:v>
                </c:pt>
                <c:pt idx="130">
                  <c:v>40736</c:v>
                </c:pt>
                <c:pt idx="131">
                  <c:v>40737</c:v>
                </c:pt>
                <c:pt idx="132">
                  <c:v>40738</c:v>
                </c:pt>
                <c:pt idx="133">
                  <c:v>40739</c:v>
                </c:pt>
                <c:pt idx="134">
                  <c:v>40742</c:v>
                </c:pt>
                <c:pt idx="135">
                  <c:v>40743</c:v>
                </c:pt>
                <c:pt idx="136">
                  <c:v>40744</c:v>
                </c:pt>
                <c:pt idx="137">
                  <c:v>40745</c:v>
                </c:pt>
                <c:pt idx="138">
                  <c:v>40746</c:v>
                </c:pt>
                <c:pt idx="139">
                  <c:v>40749</c:v>
                </c:pt>
                <c:pt idx="140">
                  <c:v>40750</c:v>
                </c:pt>
                <c:pt idx="141">
                  <c:v>40751</c:v>
                </c:pt>
                <c:pt idx="142">
                  <c:v>40752</c:v>
                </c:pt>
                <c:pt idx="143">
                  <c:v>40753</c:v>
                </c:pt>
                <c:pt idx="144">
                  <c:v>40756</c:v>
                </c:pt>
                <c:pt idx="145">
                  <c:v>40757</c:v>
                </c:pt>
                <c:pt idx="146">
                  <c:v>40758</c:v>
                </c:pt>
                <c:pt idx="147">
                  <c:v>40759</c:v>
                </c:pt>
                <c:pt idx="148">
                  <c:v>40760</c:v>
                </c:pt>
                <c:pt idx="149">
                  <c:v>40763</c:v>
                </c:pt>
                <c:pt idx="150">
                  <c:v>40764</c:v>
                </c:pt>
                <c:pt idx="151">
                  <c:v>40765</c:v>
                </c:pt>
                <c:pt idx="152">
                  <c:v>40766</c:v>
                </c:pt>
                <c:pt idx="153">
                  <c:v>40767</c:v>
                </c:pt>
                <c:pt idx="154">
                  <c:v>40770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40792</c:v>
                </c:pt>
                <c:pt idx="170">
                  <c:v>40793</c:v>
                </c:pt>
                <c:pt idx="171">
                  <c:v>40794</c:v>
                </c:pt>
                <c:pt idx="172">
                  <c:v>40795</c:v>
                </c:pt>
                <c:pt idx="173">
                  <c:v>40798</c:v>
                </c:pt>
                <c:pt idx="174">
                  <c:v>40799</c:v>
                </c:pt>
                <c:pt idx="175">
                  <c:v>40800</c:v>
                </c:pt>
                <c:pt idx="176">
                  <c:v>40801</c:v>
                </c:pt>
                <c:pt idx="177">
                  <c:v>40802</c:v>
                </c:pt>
                <c:pt idx="178">
                  <c:v>40805</c:v>
                </c:pt>
                <c:pt idx="179">
                  <c:v>40806</c:v>
                </c:pt>
                <c:pt idx="180">
                  <c:v>40807</c:v>
                </c:pt>
                <c:pt idx="181">
                  <c:v>40808</c:v>
                </c:pt>
                <c:pt idx="182">
                  <c:v>40809</c:v>
                </c:pt>
                <c:pt idx="183">
                  <c:v>40812</c:v>
                </c:pt>
                <c:pt idx="184">
                  <c:v>40813</c:v>
                </c:pt>
                <c:pt idx="185">
                  <c:v>40814</c:v>
                </c:pt>
                <c:pt idx="186">
                  <c:v>40815</c:v>
                </c:pt>
                <c:pt idx="187">
                  <c:v>40816</c:v>
                </c:pt>
                <c:pt idx="188">
                  <c:v>40819</c:v>
                </c:pt>
                <c:pt idx="189">
                  <c:v>40820</c:v>
                </c:pt>
                <c:pt idx="190">
                  <c:v>40821</c:v>
                </c:pt>
                <c:pt idx="191">
                  <c:v>40822</c:v>
                </c:pt>
                <c:pt idx="192">
                  <c:v>40823</c:v>
                </c:pt>
                <c:pt idx="193">
                  <c:v>40826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40858</c:v>
                </c:pt>
                <c:pt idx="218">
                  <c:v>40861</c:v>
                </c:pt>
                <c:pt idx="219">
                  <c:v>40862</c:v>
                </c:pt>
                <c:pt idx="220">
                  <c:v>40863</c:v>
                </c:pt>
                <c:pt idx="221">
                  <c:v>40864</c:v>
                </c:pt>
                <c:pt idx="222">
                  <c:v>40865</c:v>
                </c:pt>
                <c:pt idx="223">
                  <c:v>40868</c:v>
                </c:pt>
                <c:pt idx="224">
                  <c:v>40869</c:v>
                </c:pt>
                <c:pt idx="225">
                  <c:v>40870</c:v>
                </c:pt>
                <c:pt idx="226">
                  <c:v>40872</c:v>
                </c:pt>
                <c:pt idx="227">
                  <c:v>40875</c:v>
                </c:pt>
                <c:pt idx="228">
                  <c:v>40876</c:v>
                </c:pt>
                <c:pt idx="229">
                  <c:v>40877</c:v>
                </c:pt>
                <c:pt idx="230">
                  <c:v>40878</c:v>
                </c:pt>
                <c:pt idx="231">
                  <c:v>40879</c:v>
                </c:pt>
                <c:pt idx="232">
                  <c:v>40882</c:v>
                </c:pt>
                <c:pt idx="233">
                  <c:v>40883</c:v>
                </c:pt>
                <c:pt idx="234">
                  <c:v>40884</c:v>
                </c:pt>
                <c:pt idx="235">
                  <c:v>40885</c:v>
                </c:pt>
                <c:pt idx="236">
                  <c:v>40886</c:v>
                </c:pt>
                <c:pt idx="237">
                  <c:v>40889</c:v>
                </c:pt>
                <c:pt idx="238">
                  <c:v>40890</c:v>
                </c:pt>
                <c:pt idx="239">
                  <c:v>40891</c:v>
                </c:pt>
                <c:pt idx="240">
                  <c:v>40892</c:v>
                </c:pt>
                <c:pt idx="241">
                  <c:v>40893</c:v>
                </c:pt>
                <c:pt idx="242">
                  <c:v>40896</c:v>
                </c:pt>
                <c:pt idx="243">
                  <c:v>40897</c:v>
                </c:pt>
                <c:pt idx="244">
                  <c:v>40898</c:v>
                </c:pt>
                <c:pt idx="245">
                  <c:v>40899</c:v>
                </c:pt>
                <c:pt idx="246">
                  <c:v>40900</c:v>
                </c:pt>
                <c:pt idx="247">
                  <c:v>40904</c:v>
                </c:pt>
                <c:pt idx="248">
                  <c:v>40905</c:v>
                </c:pt>
                <c:pt idx="249">
                  <c:v>40906</c:v>
                </c:pt>
                <c:pt idx="250">
                  <c:v>40907</c:v>
                </c:pt>
                <c:pt idx="251">
                  <c:v>40911</c:v>
                </c:pt>
                <c:pt idx="252">
                  <c:v>40912</c:v>
                </c:pt>
                <c:pt idx="253">
                  <c:v>40913</c:v>
                </c:pt>
                <c:pt idx="254">
                  <c:v>40914</c:v>
                </c:pt>
                <c:pt idx="255">
                  <c:v>40917</c:v>
                </c:pt>
                <c:pt idx="256">
                  <c:v>40918</c:v>
                </c:pt>
                <c:pt idx="257">
                  <c:v>40919</c:v>
                </c:pt>
                <c:pt idx="258">
                  <c:v>40920</c:v>
                </c:pt>
                <c:pt idx="259">
                  <c:v>40921</c:v>
                </c:pt>
                <c:pt idx="260">
                  <c:v>40925</c:v>
                </c:pt>
                <c:pt idx="261">
                  <c:v>40926</c:v>
                </c:pt>
                <c:pt idx="262">
                  <c:v>40927</c:v>
                </c:pt>
                <c:pt idx="263">
                  <c:v>40928</c:v>
                </c:pt>
                <c:pt idx="264">
                  <c:v>40931</c:v>
                </c:pt>
                <c:pt idx="265">
                  <c:v>40932</c:v>
                </c:pt>
                <c:pt idx="266">
                  <c:v>40933</c:v>
                </c:pt>
                <c:pt idx="267">
                  <c:v>40934</c:v>
                </c:pt>
                <c:pt idx="268">
                  <c:v>40935</c:v>
                </c:pt>
                <c:pt idx="269">
                  <c:v>40938</c:v>
                </c:pt>
                <c:pt idx="270">
                  <c:v>40939</c:v>
                </c:pt>
                <c:pt idx="271">
                  <c:v>40940</c:v>
                </c:pt>
                <c:pt idx="272">
                  <c:v>40941</c:v>
                </c:pt>
                <c:pt idx="273">
                  <c:v>40942</c:v>
                </c:pt>
                <c:pt idx="274">
                  <c:v>40945</c:v>
                </c:pt>
                <c:pt idx="275">
                  <c:v>40946</c:v>
                </c:pt>
                <c:pt idx="276">
                  <c:v>40947</c:v>
                </c:pt>
                <c:pt idx="277">
                  <c:v>40948</c:v>
                </c:pt>
                <c:pt idx="278">
                  <c:v>40949</c:v>
                </c:pt>
                <c:pt idx="279">
                  <c:v>40952</c:v>
                </c:pt>
                <c:pt idx="280">
                  <c:v>40953</c:v>
                </c:pt>
                <c:pt idx="281">
                  <c:v>40954</c:v>
                </c:pt>
                <c:pt idx="282">
                  <c:v>40955</c:v>
                </c:pt>
                <c:pt idx="283">
                  <c:v>40956</c:v>
                </c:pt>
                <c:pt idx="284">
                  <c:v>40960</c:v>
                </c:pt>
                <c:pt idx="285">
                  <c:v>40961</c:v>
                </c:pt>
                <c:pt idx="286">
                  <c:v>40962</c:v>
                </c:pt>
                <c:pt idx="287">
                  <c:v>40963</c:v>
                </c:pt>
                <c:pt idx="288">
                  <c:v>40966</c:v>
                </c:pt>
                <c:pt idx="289">
                  <c:v>40967</c:v>
                </c:pt>
                <c:pt idx="290">
                  <c:v>40968</c:v>
                </c:pt>
                <c:pt idx="291">
                  <c:v>40969</c:v>
                </c:pt>
                <c:pt idx="292">
                  <c:v>40970</c:v>
                </c:pt>
                <c:pt idx="293">
                  <c:v>40973</c:v>
                </c:pt>
                <c:pt idx="294">
                  <c:v>40974</c:v>
                </c:pt>
                <c:pt idx="295">
                  <c:v>40975</c:v>
                </c:pt>
                <c:pt idx="296">
                  <c:v>40976</c:v>
                </c:pt>
                <c:pt idx="297">
                  <c:v>40977</c:v>
                </c:pt>
                <c:pt idx="298">
                  <c:v>40980</c:v>
                </c:pt>
                <c:pt idx="299">
                  <c:v>40981</c:v>
                </c:pt>
                <c:pt idx="300">
                  <c:v>40982</c:v>
                </c:pt>
                <c:pt idx="301">
                  <c:v>40983</c:v>
                </c:pt>
                <c:pt idx="302">
                  <c:v>40984</c:v>
                </c:pt>
                <c:pt idx="303">
                  <c:v>40987</c:v>
                </c:pt>
                <c:pt idx="304">
                  <c:v>40988</c:v>
                </c:pt>
                <c:pt idx="305">
                  <c:v>40989</c:v>
                </c:pt>
                <c:pt idx="306">
                  <c:v>40990</c:v>
                </c:pt>
                <c:pt idx="307">
                  <c:v>40991</c:v>
                </c:pt>
                <c:pt idx="308">
                  <c:v>40994</c:v>
                </c:pt>
                <c:pt idx="309">
                  <c:v>40995</c:v>
                </c:pt>
                <c:pt idx="310">
                  <c:v>40996</c:v>
                </c:pt>
                <c:pt idx="311">
                  <c:v>40997</c:v>
                </c:pt>
                <c:pt idx="312">
                  <c:v>40998</c:v>
                </c:pt>
                <c:pt idx="313">
                  <c:v>41001</c:v>
                </c:pt>
                <c:pt idx="314">
                  <c:v>41002</c:v>
                </c:pt>
                <c:pt idx="315">
                  <c:v>41003</c:v>
                </c:pt>
                <c:pt idx="316">
                  <c:v>41004</c:v>
                </c:pt>
                <c:pt idx="317">
                  <c:v>41008</c:v>
                </c:pt>
                <c:pt idx="318">
                  <c:v>41009</c:v>
                </c:pt>
                <c:pt idx="319">
                  <c:v>41010</c:v>
                </c:pt>
                <c:pt idx="320">
                  <c:v>41011</c:v>
                </c:pt>
                <c:pt idx="321">
                  <c:v>41012</c:v>
                </c:pt>
                <c:pt idx="322">
                  <c:v>41015</c:v>
                </c:pt>
                <c:pt idx="323">
                  <c:v>41016</c:v>
                </c:pt>
                <c:pt idx="324">
                  <c:v>41017</c:v>
                </c:pt>
                <c:pt idx="325">
                  <c:v>41018</c:v>
                </c:pt>
                <c:pt idx="326">
                  <c:v>41019</c:v>
                </c:pt>
                <c:pt idx="327">
                  <c:v>41022</c:v>
                </c:pt>
                <c:pt idx="328">
                  <c:v>41023</c:v>
                </c:pt>
                <c:pt idx="329">
                  <c:v>41024</c:v>
                </c:pt>
                <c:pt idx="330">
                  <c:v>41025</c:v>
                </c:pt>
                <c:pt idx="331">
                  <c:v>41026</c:v>
                </c:pt>
                <c:pt idx="332">
                  <c:v>41029</c:v>
                </c:pt>
                <c:pt idx="333">
                  <c:v>41030</c:v>
                </c:pt>
                <c:pt idx="334">
                  <c:v>41031</c:v>
                </c:pt>
                <c:pt idx="335">
                  <c:v>41032</c:v>
                </c:pt>
                <c:pt idx="336">
                  <c:v>41033</c:v>
                </c:pt>
                <c:pt idx="337">
                  <c:v>41036</c:v>
                </c:pt>
                <c:pt idx="338">
                  <c:v>41037</c:v>
                </c:pt>
                <c:pt idx="339">
                  <c:v>41038</c:v>
                </c:pt>
                <c:pt idx="340">
                  <c:v>41039</c:v>
                </c:pt>
                <c:pt idx="341">
                  <c:v>41040</c:v>
                </c:pt>
                <c:pt idx="342">
                  <c:v>41043</c:v>
                </c:pt>
                <c:pt idx="343">
                  <c:v>41044</c:v>
                </c:pt>
                <c:pt idx="344">
                  <c:v>41045</c:v>
                </c:pt>
                <c:pt idx="345">
                  <c:v>41046</c:v>
                </c:pt>
                <c:pt idx="346">
                  <c:v>41047</c:v>
                </c:pt>
                <c:pt idx="347">
                  <c:v>41050</c:v>
                </c:pt>
                <c:pt idx="348">
                  <c:v>41051</c:v>
                </c:pt>
                <c:pt idx="349">
                  <c:v>41052</c:v>
                </c:pt>
                <c:pt idx="350">
                  <c:v>41053</c:v>
                </c:pt>
                <c:pt idx="351">
                  <c:v>41054</c:v>
                </c:pt>
                <c:pt idx="352">
                  <c:v>41058</c:v>
                </c:pt>
                <c:pt idx="353">
                  <c:v>41059</c:v>
                </c:pt>
                <c:pt idx="354">
                  <c:v>41060</c:v>
                </c:pt>
                <c:pt idx="355">
                  <c:v>41061</c:v>
                </c:pt>
                <c:pt idx="356">
                  <c:v>41064</c:v>
                </c:pt>
                <c:pt idx="357">
                  <c:v>41065</c:v>
                </c:pt>
                <c:pt idx="358">
                  <c:v>41066</c:v>
                </c:pt>
                <c:pt idx="359">
                  <c:v>41067</c:v>
                </c:pt>
                <c:pt idx="360">
                  <c:v>41068</c:v>
                </c:pt>
                <c:pt idx="361">
                  <c:v>41071</c:v>
                </c:pt>
                <c:pt idx="362">
                  <c:v>41072</c:v>
                </c:pt>
                <c:pt idx="363">
                  <c:v>41073</c:v>
                </c:pt>
                <c:pt idx="364">
                  <c:v>41074</c:v>
                </c:pt>
                <c:pt idx="365">
                  <c:v>41075</c:v>
                </c:pt>
                <c:pt idx="366">
                  <c:v>41078</c:v>
                </c:pt>
                <c:pt idx="367">
                  <c:v>41079</c:v>
                </c:pt>
                <c:pt idx="368">
                  <c:v>41080</c:v>
                </c:pt>
                <c:pt idx="369">
                  <c:v>41081</c:v>
                </c:pt>
                <c:pt idx="370">
                  <c:v>41082</c:v>
                </c:pt>
                <c:pt idx="371">
                  <c:v>41085</c:v>
                </c:pt>
                <c:pt idx="372">
                  <c:v>41086</c:v>
                </c:pt>
                <c:pt idx="373">
                  <c:v>41087</c:v>
                </c:pt>
                <c:pt idx="374">
                  <c:v>41088</c:v>
                </c:pt>
                <c:pt idx="375">
                  <c:v>41089</c:v>
                </c:pt>
                <c:pt idx="376">
                  <c:v>41092</c:v>
                </c:pt>
                <c:pt idx="377">
                  <c:v>41093</c:v>
                </c:pt>
                <c:pt idx="378">
                  <c:v>41095</c:v>
                </c:pt>
                <c:pt idx="379">
                  <c:v>41096</c:v>
                </c:pt>
                <c:pt idx="380">
                  <c:v>41099</c:v>
                </c:pt>
                <c:pt idx="381">
                  <c:v>41100</c:v>
                </c:pt>
                <c:pt idx="382">
                  <c:v>41101</c:v>
                </c:pt>
                <c:pt idx="383">
                  <c:v>41102</c:v>
                </c:pt>
                <c:pt idx="384">
                  <c:v>41103</c:v>
                </c:pt>
                <c:pt idx="385">
                  <c:v>41106</c:v>
                </c:pt>
                <c:pt idx="386">
                  <c:v>41107</c:v>
                </c:pt>
                <c:pt idx="387">
                  <c:v>41108</c:v>
                </c:pt>
                <c:pt idx="388">
                  <c:v>41109</c:v>
                </c:pt>
                <c:pt idx="389">
                  <c:v>41110</c:v>
                </c:pt>
                <c:pt idx="390">
                  <c:v>41113</c:v>
                </c:pt>
                <c:pt idx="391">
                  <c:v>41114</c:v>
                </c:pt>
                <c:pt idx="392">
                  <c:v>41115</c:v>
                </c:pt>
                <c:pt idx="393">
                  <c:v>41116</c:v>
                </c:pt>
                <c:pt idx="394">
                  <c:v>41117</c:v>
                </c:pt>
                <c:pt idx="395">
                  <c:v>41120</c:v>
                </c:pt>
                <c:pt idx="396">
                  <c:v>41121</c:v>
                </c:pt>
                <c:pt idx="397">
                  <c:v>41122</c:v>
                </c:pt>
                <c:pt idx="398">
                  <c:v>41123</c:v>
                </c:pt>
                <c:pt idx="399">
                  <c:v>41124</c:v>
                </c:pt>
                <c:pt idx="400">
                  <c:v>41127</c:v>
                </c:pt>
                <c:pt idx="401">
                  <c:v>41128</c:v>
                </c:pt>
                <c:pt idx="402">
                  <c:v>41129</c:v>
                </c:pt>
                <c:pt idx="403">
                  <c:v>41130</c:v>
                </c:pt>
                <c:pt idx="404">
                  <c:v>41131</c:v>
                </c:pt>
                <c:pt idx="405">
                  <c:v>41134</c:v>
                </c:pt>
                <c:pt idx="406">
                  <c:v>41135</c:v>
                </c:pt>
                <c:pt idx="407">
                  <c:v>41136</c:v>
                </c:pt>
                <c:pt idx="408">
                  <c:v>41137</c:v>
                </c:pt>
                <c:pt idx="409">
                  <c:v>41138</c:v>
                </c:pt>
                <c:pt idx="410">
                  <c:v>41141</c:v>
                </c:pt>
                <c:pt idx="411">
                  <c:v>41142</c:v>
                </c:pt>
                <c:pt idx="412">
                  <c:v>41143</c:v>
                </c:pt>
                <c:pt idx="413">
                  <c:v>41144</c:v>
                </c:pt>
                <c:pt idx="414">
                  <c:v>41145</c:v>
                </c:pt>
                <c:pt idx="415">
                  <c:v>41148</c:v>
                </c:pt>
                <c:pt idx="416">
                  <c:v>41149</c:v>
                </c:pt>
                <c:pt idx="417">
                  <c:v>41150</c:v>
                </c:pt>
                <c:pt idx="418">
                  <c:v>41151</c:v>
                </c:pt>
                <c:pt idx="419">
                  <c:v>41152</c:v>
                </c:pt>
                <c:pt idx="420">
                  <c:v>41156</c:v>
                </c:pt>
                <c:pt idx="421">
                  <c:v>41157</c:v>
                </c:pt>
                <c:pt idx="422">
                  <c:v>41158</c:v>
                </c:pt>
                <c:pt idx="423">
                  <c:v>41159</c:v>
                </c:pt>
                <c:pt idx="424">
                  <c:v>41162</c:v>
                </c:pt>
                <c:pt idx="425">
                  <c:v>41163</c:v>
                </c:pt>
                <c:pt idx="426">
                  <c:v>41164</c:v>
                </c:pt>
                <c:pt idx="427">
                  <c:v>41165</c:v>
                </c:pt>
                <c:pt idx="428">
                  <c:v>41166</c:v>
                </c:pt>
                <c:pt idx="429">
                  <c:v>41169</c:v>
                </c:pt>
                <c:pt idx="430">
                  <c:v>41170</c:v>
                </c:pt>
                <c:pt idx="431">
                  <c:v>41171</c:v>
                </c:pt>
                <c:pt idx="432">
                  <c:v>41172</c:v>
                </c:pt>
                <c:pt idx="433">
                  <c:v>41173</c:v>
                </c:pt>
                <c:pt idx="434">
                  <c:v>41176</c:v>
                </c:pt>
                <c:pt idx="435">
                  <c:v>41177</c:v>
                </c:pt>
                <c:pt idx="436">
                  <c:v>41178</c:v>
                </c:pt>
                <c:pt idx="437">
                  <c:v>41179</c:v>
                </c:pt>
                <c:pt idx="438">
                  <c:v>41180</c:v>
                </c:pt>
                <c:pt idx="439">
                  <c:v>41183</c:v>
                </c:pt>
                <c:pt idx="440">
                  <c:v>41184</c:v>
                </c:pt>
                <c:pt idx="441">
                  <c:v>41185</c:v>
                </c:pt>
                <c:pt idx="442">
                  <c:v>41186</c:v>
                </c:pt>
                <c:pt idx="443">
                  <c:v>41187</c:v>
                </c:pt>
                <c:pt idx="444">
                  <c:v>41190</c:v>
                </c:pt>
                <c:pt idx="445">
                  <c:v>41191</c:v>
                </c:pt>
                <c:pt idx="446">
                  <c:v>41192</c:v>
                </c:pt>
                <c:pt idx="447">
                  <c:v>41193</c:v>
                </c:pt>
                <c:pt idx="448">
                  <c:v>41194</c:v>
                </c:pt>
                <c:pt idx="449">
                  <c:v>41197</c:v>
                </c:pt>
                <c:pt idx="450">
                  <c:v>41198</c:v>
                </c:pt>
                <c:pt idx="451">
                  <c:v>41199</c:v>
                </c:pt>
                <c:pt idx="452">
                  <c:v>41200</c:v>
                </c:pt>
                <c:pt idx="453">
                  <c:v>41201</c:v>
                </c:pt>
                <c:pt idx="454">
                  <c:v>41204</c:v>
                </c:pt>
                <c:pt idx="455">
                  <c:v>41205</c:v>
                </c:pt>
                <c:pt idx="456">
                  <c:v>41206</c:v>
                </c:pt>
                <c:pt idx="457">
                  <c:v>41207</c:v>
                </c:pt>
                <c:pt idx="458">
                  <c:v>41208</c:v>
                </c:pt>
                <c:pt idx="459">
                  <c:v>41213</c:v>
                </c:pt>
                <c:pt idx="460">
                  <c:v>41214</c:v>
                </c:pt>
                <c:pt idx="461">
                  <c:v>41215</c:v>
                </c:pt>
                <c:pt idx="462">
                  <c:v>41218</c:v>
                </c:pt>
                <c:pt idx="463">
                  <c:v>41219</c:v>
                </c:pt>
                <c:pt idx="464">
                  <c:v>41220</c:v>
                </c:pt>
                <c:pt idx="465">
                  <c:v>41221</c:v>
                </c:pt>
                <c:pt idx="466">
                  <c:v>41222</c:v>
                </c:pt>
              </c:numCache>
            </c:numRef>
          </c:cat>
          <c:val>
            <c:numRef>
              <c:f>Sheet1!$Y$2:$Y$468</c:f>
              <c:numCache>
                <c:formatCode>0.00%</c:formatCode>
                <c:ptCount val="467"/>
                <c:pt idx="0">
                  <c:v>0</c:v>
                </c:pt>
                <c:pt idx="1">
                  <c:v>-3.6070291286659506E-3</c:v>
                </c:pt>
                <c:pt idx="2">
                  <c:v>-3.2521524125000978E-3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-4.8822241386405119E-2</c:v>
                </c:pt>
                <c:pt idx="10">
                  <c:v>-3.6564387243755103E-2</c:v>
                </c:pt>
                <c:pt idx="11">
                  <c:v>-4.7028608951838358E-2</c:v>
                </c:pt>
                <c:pt idx="12">
                  <c:v>-3.2445166170874007E-2</c:v>
                </c:pt>
                <c:pt idx="13">
                  <c:v>-2.8195558289383138E-2</c:v>
                </c:pt>
                <c:pt idx="14">
                  <c:v>0</c:v>
                </c:pt>
                <c:pt idx="15">
                  <c:v>0</c:v>
                </c:pt>
                <c:pt idx="16">
                  <c:v>-6.8920191623160876E-2</c:v>
                </c:pt>
                <c:pt idx="17">
                  <c:v>-7.4591485783276013E-2</c:v>
                </c:pt>
                <c:pt idx="18">
                  <c:v>-4.2975518451005112E-2</c:v>
                </c:pt>
                <c:pt idx="19">
                  <c:v>-4.0493083882698233E-2</c:v>
                </c:pt>
                <c:pt idx="20">
                  <c:v>-2.8701558486569079E-2</c:v>
                </c:pt>
                <c:pt idx="21">
                  <c:v>-9.6379333793920052E-3</c:v>
                </c:pt>
                <c:pt idx="22">
                  <c:v>-1.3042378365812901E-3</c:v>
                </c:pt>
                <c:pt idx="23">
                  <c:v>0</c:v>
                </c:pt>
                <c:pt idx="24">
                  <c:v>-6.1202320825651801E-3</c:v>
                </c:pt>
                <c:pt idx="25">
                  <c:v>-5.8629252019959388E-3</c:v>
                </c:pt>
                <c:pt idx="26">
                  <c:v>0</c:v>
                </c:pt>
                <c:pt idx="27">
                  <c:v>0</c:v>
                </c:pt>
                <c:pt idx="28">
                  <c:v>-9.4740091466413157E-3</c:v>
                </c:pt>
                <c:pt idx="29">
                  <c:v>-2.9136266180923576E-2</c:v>
                </c:pt>
                <c:pt idx="30">
                  <c:v>-4.2716701699423765E-2</c:v>
                </c:pt>
                <c:pt idx="31">
                  <c:v>-5.2888344393843933E-2</c:v>
                </c:pt>
                <c:pt idx="32">
                  <c:v>-0.14940596028459496</c:v>
                </c:pt>
                <c:pt idx="33">
                  <c:v>-0.14940596028459496</c:v>
                </c:pt>
                <c:pt idx="34">
                  <c:v>-0.14940596028459496</c:v>
                </c:pt>
                <c:pt idx="35">
                  <c:v>-0.14940596028459496</c:v>
                </c:pt>
                <c:pt idx="36">
                  <c:v>-0.14940596028459496</c:v>
                </c:pt>
                <c:pt idx="37">
                  <c:v>-0.19797817399837603</c:v>
                </c:pt>
                <c:pt idx="38">
                  <c:v>-0.19797817399837603</c:v>
                </c:pt>
                <c:pt idx="39">
                  <c:v>-0.19797817399837603</c:v>
                </c:pt>
                <c:pt idx="40">
                  <c:v>-0.21075386410706076</c:v>
                </c:pt>
                <c:pt idx="41">
                  <c:v>-0.22650318235504829</c:v>
                </c:pt>
                <c:pt idx="42">
                  <c:v>-0.22650318235504829</c:v>
                </c:pt>
                <c:pt idx="43">
                  <c:v>-0.22650318235504829</c:v>
                </c:pt>
                <c:pt idx="44">
                  <c:v>-0.22650318235504829</c:v>
                </c:pt>
                <c:pt idx="45">
                  <c:v>-0.22650318235504829</c:v>
                </c:pt>
                <c:pt idx="46">
                  <c:v>-0.22650318235504829</c:v>
                </c:pt>
                <c:pt idx="47">
                  <c:v>-0.22650318235504829</c:v>
                </c:pt>
                <c:pt idx="48">
                  <c:v>-0.22650318235504829</c:v>
                </c:pt>
                <c:pt idx="49">
                  <c:v>-0.22650318235504829</c:v>
                </c:pt>
                <c:pt idx="50">
                  <c:v>-0.22650318235504829</c:v>
                </c:pt>
                <c:pt idx="51">
                  <c:v>-0.22650318235504829</c:v>
                </c:pt>
                <c:pt idx="52">
                  <c:v>-0.22650318235504829</c:v>
                </c:pt>
                <c:pt idx="53">
                  <c:v>-0.22650318235504829</c:v>
                </c:pt>
                <c:pt idx="54">
                  <c:v>-0.21336422843930569</c:v>
                </c:pt>
                <c:pt idx="55">
                  <c:v>-0.21455841002056097</c:v>
                </c:pt>
                <c:pt idx="56">
                  <c:v>-0.22249193861650796</c:v>
                </c:pt>
                <c:pt idx="57">
                  <c:v>-0.20975888237283291</c:v>
                </c:pt>
                <c:pt idx="58">
                  <c:v>-0.20020301557457221</c:v>
                </c:pt>
                <c:pt idx="59">
                  <c:v>-0.19742763705508304</c:v>
                </c:pt>
                <c:pt idx="60">
                  <c:v>-0.19334226759953754</c:v>
                </c:pt>
                <c:pt idx="61">
                  <c:v>-0.18654060589789612</c:v>
                </c:pt>
                <c:pt idx="62">
                  <c:v>-0.17277725152646684</c:v>
                </c:pt>
                <c:pt idx="63">
                  <c:v>-0.1713432574054079</c:v>
                </c:pt>
                <c:pt idx="64">
                  <c:v>-0.17606186304180726</c:v>
                </c:pt>
                <c:pt idx="65">
                  <c:v>-0.18866214443197793</c:v>
                </c:pt>
                <c:pt idx="66">
                  <c:v>-0.17761626610923475</c:v>
                </c:pt>
                <c:pt idx="67">
                  <c:v>-0.17835812859688971</c:v>
                </c:pt>
                <c:pt idx="68">
                  <c:v>-0.16556398284088925</c:v>
                </c:pt>
                <c:pt idx="69">
                  <c:v>-0.15927491571292185</c:v>
                </c:pt>
                <c:pt idx="70">
                  <c:v>-0.14322677629444691</c:v>
                </c:pt>
                <c:pt idx="71">
                  <c:v>-0.15439509320638833</c:v>
                </c:pt>
                <c:pt idx="72">
                  <c:v>-0.11608123345381949</c:v>
                </c:pt>
                <c:pt idx="73">
                  <c:v>-9.2230504772529143E-2</c:v>
                </c:pt>
                <c:pt idx="74">
                  <c:v>-6.9990744096527946E-2</c:v>
                </c:pt>
                <c:pt idx="75">
                  <c:v>-4.7358447133633463E-2</c:v>
                </c:pt>
                <c:pt idx="76">
                  <c:v>-3.4515054277915125E-2</c:v>
                </c:pt>
                <c:pt idx="77">
                  <c:v>-2.8933143836701758E-2</c:v>
                </c:pt>
                <c:pt idx="78">
                  <c:v>-1.8637289308077398E-2</c:v>
                </c:pt>
                <c:pt idx="79">
                  <c:v>-2.3740901584599738E-2</c:v>
                </c:pt>
                <c:pt idx="80">
                  <c:v>-5.0099528765328527E-2</c:v>
                </c:pt>
                <c:pt idx="81">
                  <c:v>-6.7404292658022724E-2</c:v>
                </c:pt>
                <c:pt idx="82">
                  <c:v>-7.2459184640374485E-2</c:v>
                </c:pt>
                <c:pt idx="83">
                  <c:v>-9.0562384653972705E-2</c:v>
                </c:pt>
                <c:pt idx="84">
                  <c:v>-7.2969003817179634E-2</c:v>
                </c:pt>
                <c:pt idx="85">
                  <c:v>-4.8715982051198425E-2</c:v>
                </c:pt>
                <c:pt idx="86">
                  <c:v>-2.2868993919749614E-2</c:v>
                </c:pt>
                <c:pt idx="87">
                  <c:v>-3.0578302149508296E-2</c:v>
                </c:pt>
                <c:pt idx="88">
                  <c:v>-2.6120440751754903E-2</c:v>
                </c:pt>
                <c:pt idx="89">
                  <c:v>-3.1584853103609367E-2</c:v>
                </c:pt>
                <c:pt idx="90">
                  <c:v>-4.4237687789623337E-2</c:v>
                </c:pt>
                <c:pt idx="91">
                  <c:v>-2.6920228041562244E-2</c:v>
                </c:pt>
                <c:pt idx="92">
                  <c:v>-1.0404671425430667E-2</c:v>
                </c:pt>
                <c:pt idx="93">
                  <c:v>0</c:v>
                </c:pt>
                <c:pt idx="94">
                  <c:v>-2.7006469069454919E-3</c:v>
                </c:pt>
                <c:pt idx="95">
                  <c:v>-2.510827524306547E-2</c:v>
                </c:pt>
                <c:pt idx="96">
                  <c:v>-2.140645297063648E-2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-4.50705109166053E-2</c:v>
                </c:pt>
                <c:pt idx="102">
                  <c:v>-3.1509758680604905E-2</c:v>
                </c:pt>
                <c:pt idx="103">
                  <c:v>-2.2420389385114703E-2</c:v>
                </c:pt>
                <c:pt idx="104">
                  <c:v>-2.7460426020089357E-2</c:v>
                </c:pt>
                <c:pt idx="105">
                  <c:v>-1.6351026898236309E-2</c:v>
                </c:pt>
                <c:pt idx="106">
                  <c:v>-2.8314535270926089E-2</c:v>
                </c:pt>
                <c:pt idx="107">
                  <c:v>-5.558288934185085E-3</c:v>
                </c:pt>
                <c:pt idx="108">
                  <c:v>-2.3929136136394469E-2</c:v>
                </c:pt>
                <c:pt idx="109">
                  <c:v>-2.3929136136394469E-2</c:v>
                </c:pt>
                <c:pt idx="110">
                  <c:v>-2.3929136136394469E-2</c:v>
                </c:pt>
                <c:pt idx="111">
                  <c:v>-8.8319630044973896E-2</c:v>
                </c:pt>
                <c:pt idx="112">
                  <c:v>-8.8319630044973896E-2</c:v>
                </c:pt>
                <c:pt idx="113">
                  <c:v>-8.8319630044973896E-2</c:v>
                </c:pt>
                <c:pt idx="114">
                  <c:v>-8.8319630044973896E-2</c:v>
                </c:pt>
                <c:pt idx="115">
                  <c:v>-8.8319630044973896E-2</c:v>
                </c:pt>
                <c:pt idx="116">
                  <c:v>-8.8319630044973896E-2</c:v>
                </c:pt>
                <c:pt idx="117">
                  <c:v>-8.8319630044973896E-2</c:v>
                </c:pt>
                <c:pt idx="118">
                  <c:v>-8.8319630044973896E-2</c:v>
                </c:pt>
                <c:pt idx="119">
                  <c:v>-8.8319630044973896E-2</c:v>
                </c:pt>
                <c:pt idx="120">
                  <c:v>-8.8319630044973896E-2</c:v>
                </c:pt>
                <c:pt idx="121">
                  <c:v>-8.8319630044973896E-2</c:v>
                </c:pt>
                <c:pt idx="122">
                  <c:v>-8.8319630044973896E-2</c:v>
                </c:pt>
                <c:pt idx="123">
                  <c:v>-6.6404989360658973E-2</c:v>
                </c:pt>
                <c:pt idx="124">
                  <c:v>-7.0039981216025282E-2</c:v>
                </c:pt>
                <c:pt idx="125">
                  <c:v>-8.4459766978840389E-2</c:v>
                </c:pt>
                <c:pt idx="126">
                  <c:v>-6.7899607044393351E-2</c:v>
                </c:pt>
                <c:pt idx="127">
                  <c:v>-7.4938969583383641E-2</c:v>
                </c:pt>
                <c:pt idx="128">
                  <c:v>-0.13409658166442295</c:v>
                </c:pt>
                <c:pt idx="129">
                  <c:v>-0.13409658166442295</c:v>
                </c:pt>
                <c:pt idx="130">
                  <c:v>-0.13409658166442295</c:v>
                </c:pt>
                <c:pt idx="131">
                  <c:v>-0.13409658166442295</c:v>
                </c:pt>
                <c:pt idx="132">
                  <c:v>-0.13409658166442295</c:v>
                </c:pt>
                <c:pt idx="133">
                  <c:v>-0.13409658166442295</c:v>
                </c:pt>
                <c:pt idx="134">
                  <c:v>-0.13409658166442295</c:v>
                </c:pt>
                <c:pt idx="135">
                  <c:v>-0.13409658166442295</c:v>
                </c:pt>
                <c:pt idx="136">
                  <c:v>-9.8687918830069554E-2</c:v>
                </c:pt>
                <c:pt idx="137">
                  <c:v>-9.433031303994277E-2</c:v>
                </c:pt>
                <c:pt idx="138">
                  <c:v>-0.1255928946661482</c:v>
                </c:pt>
                <c:pt idx="139">
                  <c:v>-0.1255928946661482</c:v>
                </c:pt>
                <c:pt idx="140">
                  <c:v>-0.15776482308398554</c:v>
                </c:pt>
                <c:pt idx="141">
                  <c:v>-0.15776482308398554</c:v>
                </c:pt>
                <c:pt idx="142">
                  <c:v>-0.15776482308398554</c:v>
                </c:pt>
                <c:pt idx="143">
                  <c:v>-0.15776482308398554</c:v>
                </c:pt>
                <c:pt idx="144">
                  <c:v>-0.15776482308398554</c:v>
                </c:pt>
                <c:pt idx="145">
                  <c:v>-0.15776482308398554</c:v>
                </c:pt>
                <c:pt idx="146">
                  <c:v>-0.15776482308398554</c:v>
                </c:pt>
                <c:pt idx="147">
                  <c:v>-0.15776482308398554</c:v>
                </c:pt>
                <c:pt idx="148">
                  <c:v>-0.15776482308398554</c:v>
                </c:pt>
                <c:pt idx="149">
                  <c:v>-0.15776482308398554</c:v>
                </c:pt>
                <c:pt idx="150">
                  <c:v>-0.15776482308398554</c:v>
                </c:pt>
                <c:pt idx="151">
                  <c:v>-0.15776482308398554</c:v>
                </c:pt>
                <c:pt idx="152">
                  <c:v>-0.15776482308398554</c:v>
                </c:pt>
                <c:pt idx="153">
                  <c:v>-0.15776482308398554</c:v>
                </c:pt>
                <c:pt idx="154">
                  <c:v>-0.15776482308398554</c:v>
                </c:pt>
                <c:pt idx="155">
                  <c:v>-0.15776482308398554</c:v>
                </c:pt>
                <c:pt idx="156">
                  <c:v>-0.15776482308398554</c:v>
                </c:pt>
                <c:pt idx="157">
                  <c:v>-0.15776482308398554</c:v>
                </c:pt>
                <c:pt idx="158">
                  <c:v>-0.15776482308398554</c:v>
                </c:pt>
                <c:pt idx="159">
                  <c:v>-0.15776482308398554</c:v>
                </c:pt>
                <c:pt idx="160">
                  <c:v>-0.15776482308398554</c:v>
                </c:pt>
                <c:pt idx="161">
                  <c:v>-0.15776482308398554</c:v>
                </c:pt>
                <c:pt idx="162">
                  <c:v>-0.15776482308398554</c:v>
                </c:pt>
                <c:pt idx="163">
                  <c:v>-0.15776482308398554</c:v>
                </c:pt>
                <c:pt idx="164">
                  <c:v>-0.15776482308398554</c:v>
                </c:pt>
                <c:pt idx="165">
                  <c:v>-0.15776482308398554</c:v>
                </c:pt>
                <c:pt idx="166">
                  <c:v>-0.15776482308398554</c:v>
                </c:pt>
                <c:pt idx="167">
                  <c:v>-0.15776482308398554</c:v>
                </c:pt>
                <c:pt idx="168">
                  <c:v>-0.15776482308398554</c:v>
                </c:pt>
                <c:pt idx="169">
                  <c:v>-0.15776482308398554</c:v>
                </c:pt>
                <c:pt idx="170">
                  <c:v>-0.15776482308398554</c:v>
                </c:pt>
                <c:pt idx="171">
                  <c:v>-0.15776482308398554</c:v>
                </c:pt>
                <c:pt idx="172">
                  <c:v>-0.15776482308398554</c:v>
                </c:pt>
                <c:pt idx="173">
                  <c:v>-0.15776482308398554</c:v>
                </c:pt>
                <c:pt idx="174">
                  <c:v>-0.15776482308398554</c:v>
                </c:pt>
                <c:pt idx="175">
                  <c:v>-0.15776482308398554</c:v>
                </c:pt>
                <c:pt idx="176">
                  <c:v>-0.15776482308398554</c:v>
                </c:pt>
                <c:pt idx="177">
                  <c:v>-0.15776482308398554</c:v>
                </c:pt>
                <c:pt idx="178">
                  <c:v>-0.15776482308398554</c:v>
                </c:pt>
                <c:pt idx="179">
                  <c:v>-0.15776482308398554</c:v>
                </c:pt>
                <c:pt idx="180">
                  <c:v>-0.15776482308398554</c:v>
                </c:pt>
                <c:pt idx="181">
                  <c:v>-0.15776482308398554</c:v>
                </c:pt>
                <c:pt idx="182">
                  <c:v>-0.15776482308398554</c:v>
                </c:pt>
                <c:pt idx="183">
                  <c:v>-0.15776482308398554</c:v>
                </c:pt>
                <c:pt idx="184">
                  <c:v>-0.15776482308398554</c:v>
                </c:pt>
                <c:pt idx="185">
                  <c:v>-0.15776482308398554</c:v>
                </c:pt>
                <c:pt idx="186">
                  <c:v>-0.15776482308398554</c:v>
                </c:pt>
                <c:pt idx="187">
                  <c:v>-0.15776482308398554</c:v>
                </c:pt>
                <c:pt idx="188">
                  <c:v>-0.15776482308398554</c:v>
                </c:pt>
                <c:pt idx="189">
                  <c:v>-0.15776482308398554</c:v>
                </c:pt>
                <c:pt idx="190">
                  <c:v>-0.15776482308398554</c:v>
                </c:pt>
                <c:pt idx="191">
                  <c:v>-0.15776482308398554</c:v>
                </c:pt>
                <c:pt idx="192">
                  <c:v>-0.15776482308398554</c:v>
                </c:pt>
                <c:pt idx="193">
                  <c:v>-0.15776482308398554</c:v>
                </c:pt>
                <c:pt idx="194">
                  <c:v>-0.15776482308398554</c:v>
                </c:pt>
                <c:pt idx="195">
                  <c:v>-0.15776482308398554</c:v>
                </c:pt>
                <c:pt idx="196">
                  <c:v>-0.15776482308398554</c:v>
                </c:pt>
                <c:pt idx="197">
                  <c:v>-0.15776482308398554</c:v>
                </c:pt>
                <c:pt idx="198">
                  <c:v>-0.15776482308398554</c:v>
                </c:pt>
                <c:pt idx="199">
                  <c:v>-0.15776482308398554</c:v>
                </c:pt>
                <c:pt idx="200">
                  <c:v>-0.15776482308398554</c:v>
                </c:pt>
                <c:pt idx="201">
                  <c:v>-0.15776482308398554</c:v>
                </c:pt>
                <c:pt idx="202">
                  <c:v>-0.15776482308398554</c:v>
                </c:pt>
                <c:pt idx="203">
                  <c:v>-0.15776482308398554</c:v>
                </c:pt>
                <c:pt idx="204">
                  <c:v>-0.15776482308398554</c:v>
                </c:pt>
                <c:pt idx="205">
                  <c:v>-0.15776482308398554</c:v>
                </c:pt>
                <c:pt idx="206">
                  <c:v>-0.15776482308398554</c:v>
                </c:pt>
                <c:pt idx="207">
                  <c:v>-0.15776482308398554</c:v>
                </c:pt>
                <c:pt idx="208">
                  <c:v>-0.15776482308398554</c:v>
                </c:pt>
                <c:pt idx="209">
                  <c:v>-0.15776482308398554</c:v>
                </c:pt>
                <c:pt idx="210">
                  <c:v>-0.15776482308398554</c:v>
                </c:pt>
                <c:pt idx="211">
                  <c:v>-0.15776482308398554</c:v>
                </c:pt>
                <c:pt idx="212">
                  <c:v>-0.15776482308398554</c:v>
                </c:pt>
                <c:pt idx="213">
                  <c:v>-0.15776482308398554</c:v>
                </c:pt>
                <c:pt idx="214">
                  <c:v>-0.15776482308398554</c:v>
                </c:pt>
                <c:pt idx="215">
                  <c:v>-0.15776482308398554</c:v>
                </c:pt>
                <c:pt idx="216">
                  <c:v>-0.15776482308398554</c:v>
                </c:pt>
                <c:pt idx="217">
                  <c:v>-0.15776482308398554</c:v>
                </c:pt>
                <c:pt idx="218">
                  <c:v>-0.15776482308398554</c:v>
                </c:pt>
                <c:pt idx="219">
                  <c:v>-0.15776482308398554</c:v>
                </c:pt>
                <c:pt idx="220">
                  <c:v>-0.15776482308398554</c:v>
                </c:pt>
                <c:pt idx="221">
                  <c:v>-0.15776482308398554</c:v>
                </c:pt>
                <c:pt idx="222">
                  <c:v>-0.15776482308398554</c:v>
                </c:pt>
                <c:pt idx="223">
                  <c:v>-0.15776482308398554</c:v>
                </c:pt>
                <c:pt idx="224">
                  <c:v>-0.15776482308398554</c:v>
                </c:pt>
                <c:pt idx="225">
                  <c:v>-0.15776482308398554</c:v>
                </c:pt>
                <c:pt idx="226">
                  <c:v>-0.15776482308398554</c:v>
                </c:pt>
                <c:pt idx="227">
                  <c:v>-0.14371846467821037</c:v>
                </c:pt>
                <c:pt idx="228">
                  <c:v>-0.10039299294014559</c:v>
                </c:pt>
                <c:pt idx="229">
                  <c:v>-7.9764541818256984E-2</c:v>
                </c:pt>
                <c:pt idx="230">
                  <c:v>-7.7361449211960642E-2</c:v>
                </c:pt>
                <c:pt idx="231">
                  <c:v>-8.739997402010935E-2</c:v>
                </c:pt>
                <c:pt idx="232">
                  <c:v>-8.3015385402936515E-2</c:v>
                </c:pt>
                <c:pt idx="233">
                  <c:v>-0.11449879281639974</c:v>
                </c:pt>
                <c:pt idx="234">
                  <c:v>-0.13392362653030887</c:v>
                </c:pt>
                <c:pt idx="235">
                  <c:v>-8.9828025156379998E-2</c:v>
                </c:pt>
                <c:pt idx="236">
                  <c:v>-8.2808163900109033E-2</c:v>
                </c:pt>
                <c:pt idx="237">
                  <c:v>-6.9449686246243147E-2</c:v>
                </c:pt>
                <c:pt idx="238">
                  <c:v>-6.4367447841231717E-2</c:v>
                </c:pt>
                <c:pt idx="239">
                  <c:v>-3.0511862446653271E-2</c:v>
                </c:pt>
                <c:pt idx="240">
                  <c:v>-2.7131339288017031E-2</c:v>
                </c:pt>
                <c:pt idx="241">
                  <c:v>-5.4617813348787347E-3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-1.7837461994133386E-2</c:v>
                </c:pt>
                <c:pt idx="257">
                  <c:v>-5.6099352554748183E-3</c:v>
                </c:pt>
                <c:pt idx="258">
                  <c:v>-2.8309460181711987E-2</c:v>
                </c:pt>
                <c:pt idx="259">
                  <c:v>-2.2729912623807969E-2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-3.6799767692315966E-3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-2.7251986869475719E-2</c:v>
                </c:pt>
                <c:pt idx="269">
                  <c:v>-2.687620536088775E-2</c:v>
                </c:pt>
                <c:pt idx="270">
                  <c:v>-1.0323036248357065E-2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-1.3937540056779163E-2</c:v>
                </c:pt>
                <c:pt idx="275">
                  <c:v>-3.9742738358527041E-2</c:v>
                </c:pt>
                <c:pt idx="276">
                  <c:v>-8.8495159624660036E-2</c:v>
                </c:pt>
                <c:pt idx="277">
                  <c:v>-0.15827240149001875</c:v>
                </c:pt>
                <c:pt idx="278">
                  <c:v>-9.7832159834546628E-2</c:v>
                </c:pt>
                <c:pt idx="279">
                  <c:v>-0.12571846701873879</c:v>
                </c:pt>
                <c:pt idx="280">
                  <c:v>-0.17130552415186873</c:v>
                </c:pt>
                <c:pt idx="281">
                  <c:v>-0.15238550408636575</c:v>
                </c:pt>
                <c:pt idx="282">
                  <c:v>-0.14230309871873392</c:v>
                </c:pt>
                <c:pt idx="283">
                  <c:v>-0.14268599912109159</c:v>
                </c:pt>
                <c:pt idx="284">
                  <c:v>-0.11626593165440957</c:v>
                </c:pt>
                <c:pt idx="285">
                  <c:v>-6.2476806045143718E-2</c:v>
                </c:pt>
                <c:pt idx="286">
                  <c:v>-0.1014927423236569</c:v>
                </c:pt>
                <c:pt idx="287">
                  <c:v>-0.11223476474350669</c:v>
                </c:pt>
                <c:pt idx="288">
                  <c:v>-0.10253763430033891</c:v>
                </c:pt>
                <c:pt idx="289">
                  <c:v>-8.476643793574079E-2</c:v>
                </c:pt>
                <c:pt idx="290">
                  <c:v>-7.2127768800179237E-2</c:v>
                </c:pt>
                <c:pt idx="291">
                  <c:v>-7.8412579984919462E-2</c:v>
                </c:pt>
                <c:pt idx="292">
                  <c:v>-7.2624567651779048E-2</c:v>
                </c:pt>
                <c:pt idx="293">
                  <c:v>-0.13079533234841034</c:v>
                </c:pt>
                <c:pt idx="294">
                  <c:v>-9.4204706482550193E-2</c:v>
                </c:pt>
                <c:pt idx="295">
                  <c:v>-6.9093484126409699E-2</c:v>
                </c:pt>
                <c:pt idx="296">
                  <c:v>-5.5268974159160655E-2</c:v>
                </c:pt>
                <c:pt idx="297">
                  <c:v>-1.0448648284280271E-2</c:v>
                </c:pt>
                <c:pt idx="298">
                  <c:v>-1.0448648284280271E-2</c:v>
                </c:pt>
                <c:pt idx="299">
                  <c:v>-1.0448648284280271E-2</c:v>
                </c:pt>
                <c:pt idx="300">
                  <c:v>-1.0448648284280271E-2</c:v>
                </c:pt>
                <c:pt idx="301">
                  <c:v>-1.0448648284280271E-2</c:v>
                </c:pt>
                <c:pt idx="302">
                  <c:v>-1.0448648284280271E-2</c:v>
                </c:pt>
                <c:pt idx="303">
                  <c:v>-1.0448648284280271E-2</c:v>
                </c:pt>
                <c:pt idx="304">
                  <c:v>-1.0448648284280271E-2</c:v>
                </c:pt>
                <c:pt idx="305">
                  <c:v>-1.7843839032993691E-2</c:v>
                </c:pt>
                <c:pt idx="306">
                  <c:v>0</c:v>
                </c:pt>
                <c:pt idx="307">
                  <c:v>0</c:v>
                </c:pt>
                <c:pt idx="308">
                  <c:v>-9.4985313039089858E-2</c:v>
                </c:pt>
                <c:pt idx="309">
                  <c:v>-0.10171626518654919</c:v>
                </c:pt>
                <c:pt idx="310">
                  <c:v>-9.4191014165867393E-2</c:v>
                </c:pt>
                <c:pt idx="311">
                  <c:v>-7.598471039317245E-2</c:v>
                </c:pt>
                <c:pt idx="312">
                  <c:v>-8.1242571820509757E-2</c:v>
                </c:pt>
                <c:pt idx="313">
                  <c:v>-9.5453071577498383E-2</c:v>
                </c:pt>
                <c:pt idx="314">
                  <c:v>-0.10447459369599987</c:v>
                </c:pt>
                <c:pt idx="315">
                  <c:v>-0.12373686247420512</c:v>
                </c:pt>
                <c:pt idx="316">
                  <c:v>-0.17005979013840622</c:v>
                </c:pt>
                <c:pt idx="317">
                  <c:v>-0.22289852468261728</c:v>
                </c:pt>
                <c:pt idx="318">
                  <c:v>-0.20730697856794789</c:v>
                </c:pt>
                <c:pt idx="319">
                  <c:v>-0.15095225799373524</c:v>
                </c:pt>
                <c:pt idx="320">
                  <c:v>-0.19528194609429617</c:v>
                </c:pt>
                <c:pt idx="321">
                  <c:v>-0.17922815735294617</c:v>
                </c:pt>
                <c:pt idx="322">
                  <c:v>-0.14946109199086755</c:v>
                </c:pt>
                <c:pt idx="323">
                  <c:v>-0.1611022113742826</c:v>
                </c:pt>
                <c:pt idx="324">
                  <c:v>-0.16186572802434784</c:v>
                </c:pt>
                <c:pt idx="325">
                  <c:v>-0.13389915802076924</c:v>
                </c:pt>
                <c:pt idx="326">
                  <c:v>-0.15670798174734868</c:v>
                </c:pt>
                <c:pt idx="327">
                  <c:v>-0.13892367801212147</c:v>
                </c:pt>
                <c:pt idx="328">
                  <c:v>-9.7184197235415937E-2</c:v>
                </c:pt>
                <c:pt idx="329">
                  <c:v>-7.208087995435708E-2</c:v>
                </c:pt>
                <c:pt idx="330">
                  <c:v>-7.355270552328308E-2</c:v>
                </c:pt>
                <c:pt idx="331">
                  <c:v>-9.0654894679157993E-2</c:v>
                </c:pt>
                <c:pt idx="332">
                  <c:v>-6.581568317716413E-2</c:v>
                </c:pt>
                <c:pt idx="333">
                  <c:v>-7.2914987211084581E-2</c:v>
                </c:pt>
                <c:pt idx="334">
                  <c:v>-8.6355457581700934E-2</c:v>
                </c:pt>
                <c:pt idx="335">
                  <c:v>-0.11062779312760485</c:v>
                </c:pt>
                <c:pt idx="336">
                  <c:v>-9.8044476391303426E-2</c:v>
                </c:pt>
                <c:pt idx="337">
                  <c:v>-0.10528305219190481</c:v>
                </c:pt>
                <c:pt idx="338">
                  <c:v>-0.13436787054694477</c:v>
                </c:pt>
                <c:pt idx="339">
                  <c:v>-0.10708207352817245</c:v>
                </c:pt>
                <c:pt idx="340">
                  <c:v>-0.1200549477341708</c:v>
                </c:pt>
                <c:pt idx="341">
                  <c:v>-0.16072243785868645</c:v>
                </c:pt>
                <c:pt idx="342">
                  <c:v>-0.16072243785868645</c:v>
                </c:pt>
                <c:pt idx="343">
                  <c:v>-0.18604254691734123</c:v>
                </c:pt>
                <c:pt idx="344">
                  <c:v>-0.18604254691734123</c:v>
                </c:pt>
                <c:pt idx="345">
                  <c:v>-0.18604254691734123</c:v>
                </c:pt>
                <c:pt idx="346">
                  <c:v>-0.18604254691734123</c:v>
                </c:pt>
                <c:pt idx="347">
                  <c:v>-0.21581008124956735</c:v>
                </c:pt>
                <c:pt idx="348">
                  <c:v>-0.20337411815450401</c:v>
                </c:pt>
                <c:pt idx="349">
                  <c:v>-0.21180923219698011</c:v>
                </c:pt>
                <c:pt idx="350">
                  <c:v>-0.20238603472408145</c:v>
                </c:pt>
                <c:pt idx="351">
                  <c:v>-0.17171719462059887</c:v>
                </c:pt>
                <c:pt idx="352">
                  <c:v>-0.22073705251064213</c:v>
                </c:pt>
                <c:pt idx="353">
                  <c:v>-0.22073705251064213</c:v>
                </c:pt>
                <c:pt idx="354">
                  <c:v>-0.26595629363100459</c:v>
                </c:pt>
                <c:pt idx="355">
                  <c:v>-0.26595629363100459</c:v>
                </c:pt>
                <c:pt idx="356">
                  <c:v>-0.25331604527162843</c:v>
                </c:pt>
                <c:pt idx="357">
                  <c:v>-0.21331929502338254</c:v>
                </c:pt>
                <c:pt idx="358">
                  <c:v>-0.20874759566042278</c:v>
                </c:pt>
                <c:pt idx="359">
                  <c:v>-0.17211550650172269</c:v>
                </c:pt>
                <c:pt idx="360">
                  <c:v>-0.23346312003391212</c:v>
                </c:pt>
                <c:pt idx="361">
                  <c:v>-0.23038808042518344</c:v>
                </c:pt>
                <c:pt idx="362">
                  <c:v>-0.26650785265029908</c:v>
                </c:pt>
                <c:pt idx="363">
                  <c:v>-0.22709588174530215</c:v>
                </c:pt>
                <c:pt idx="364">
                  <c:v>-0.20411301718521002</c:v>
                </c:pt>
                <c:pt idx="365">
                  <c:v>-0.13789364128853765</c:v>
                </c:pt>
                <c:pt idx="366">
                  <c:v>-0.12971262475373646</c:v>
                </c:pt>
                <c:pt idx="367">
                  <c:v>-9.3155805011482573E-2</c:v>
                </c:pt>
                <c:pt idx="368">
                  <c:v>-0.18005037406604685</c:v>
                </c:pt>
                <c:pt idx="369">
                  <c:v>-0.10157211741965788</c:v>
                </c:pt>
                <c:pt idx="370">
                  <c:v>-0.15216350561409009</c:v>
                </c:pt>
                <c:pt idx="371">
                  <c:v>-0.13186021670190795</c:v>
                </c:pt>
                <c:pt idx="372">
                  <c:v>-0.14472546271636466</c:v>
                </c:pt>
                <c:pt idx="373">
                  <c:v>-0.11719049445223073</c:v>
                </c:pt>
                <c:pt idx="374">
                  <c:v>-7.8884321176645233E-2</c:v>
                </c:pt>
                <c:pt idx="375">
                  <c:v>-2.2722527927825587E-2</c:v>
                </c:pt>
                <c:pt idx="376">
                  <c:v>-9.5333014491190138E-3</c:v>
                </c:pt>
                <c:pt idx="377">
                  <c:v>-4.2355282766744384E-2</c:v>
                </c:pt>
                <c:pt idx="378">
                  <c:v>-2.1865511712541918E-2</c:v>
                </c:pt>
                <c:pt idx="379">
                  <c:v>-1.4050460246111118E-2</c:v>
                </c:pt>
                <c:pt idx="380">
                  <c:v>-3.2661737043534034E-2</c:v>
                </c:pt>
                <c:pt idx="381">
                  <c:v>-2.8890544253876715E-3</c:v>
                </c:pt>
                <c:pt idx="382">
                  <c:v>-4.6797944525345248E-3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-1.7970488296602083E-2</c:v>
                </c:pt>
                <c:pt idx="387">
                  <c:v>0</c:v>
                </c:pt>
                <c:pt idx="388">
                  <c:v>-4.7634687614136251E-2</c:v>
                </c:pt>
                <c:pt idx="389">
                  <c:v>-9.9031244300310184E-2</c:v>
                </c:pt>
                <c:pt idx="390">
                  <c:v>-0.13095686837863729</c:v>
                </c:pt>
                <c:pt idx="391">
                  <c:v>-0.11961659865541019</c:v>
                </c:pt>
                <c:pt idx="392">
                  <c:v>-6.8796036383735992E-2</c:v>
                </c:pt>
                <c:pt idx="393">
                  <c:v>-6.1688069981284843E-2</c:v>
                </c:pt>
                <c:pt idx="394">
                  <c:v>-8.1762889403238281E-2</c:v>
                </c:pt>
                <c:pt idx="395">
                  <c:v>-0.10362582405377707</c:v>
                </c:pt>
                <c:pt idx="396">
                  <c:v>-8.0375045959552249E-2</c:v>
                </c:pt>
                <c:pt idx="397">
                  <c:v>-5.5254296578203133E-2</c:v>
                </c:pt>
                <c:pt idx="398">
                  <c:v>-6.8642571417150133E-3</c:v>
                </c:pt>
                <c:pt idx="399">
                  <c:v>0</c:v>
                </c:pt>
                <c:pt idx="400">
                  <c:v>-3.2015101598081297E-2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-5.4475711565669327E-2</c:v>
                </c:pt>
                <c:pt idx="406">
                  <c:v>-5.6931310153917947E-2</c:v>
                </c:pt>
                <c:pt idx="407">
                  <c:v>-4.4694687384995047E-2</c:v>
                </c:pt>
                <c:pt idx="408">
                  <c:v>-1.8022961544577498E-2</c:v>
                </c:pt>
                <c:pt idx="409">
                  <c:v>-1.8022961544577498E-2</c:v>
                </c:pt>
                <c:pt idx="410">
                  <c:v>-1.8022961544577498E-2</c:v>
                </c:pt>
                <c:pt idx="411">
                  <c:v>-2.5454916183844434E-2</c:v>
                </c:pt>
                <c:pt idx="412">
                  <c:v>-3.8474707654649554E-2</c:v>
                </c:pt>
                <c:pt idx="413">
                  <c:v>-2.6030654985627066E-3</c:v>
                </c:pt>
                <c:pt idx="414">
                  <c:v>-1.0547398622454129E-2</c:v>
                </c:pt>
                <c:pt idx="415">
                  <c:v>-2.8537376040924434E-2</c:v>
                </c:pt>
                <c:pt idx="416">
                  <c:v>-3.2110935335144752E-2</c:v>
                </c:pt>
                <c:pt idx="417">
                  <c:v>-4.5481257263434771E-2</c:v>
                </c:pt>
                <c:pt idx="418">
                  <c:v>-2.1025712301487864E-2</c:v>
                </c:pt>
                <c:pt idx="419">
                  <c:v>-1.1661657952790616E-2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-5.0343465598925663E-2</c:v>
                </c:pt>
                <c:pt idx="424">
                  <c:v>-4.641382340682032E-2</c:v>
                </c:pt>
                <c:pt idx="425">
                  <c:v>-2.3852845482073004E-2</c:v>
                </c:pt>
                <c:pt idx="426">
                  <c:v>0</c:v>
                </c:pt>
                <c:pt idx="427">
                  <c:v>-3.7961547198732015E-2</c:v>
                </c:pt>
                <c:pt idx="428">
                  <c:v>-3.0720562883443603E-2</c:v>
                </c:pt>
                <c:pt idx="429">
                  <c:v>-4.4013976102689201E-3</c:v>
                </c:pt>
                <c:pt idx="430">
                  <c:v>-3.8122974340329963E-3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-6.3432124194224948E-2</c:v>
                </c:pt>
                <c:pt idx="435">
                  <c:v>-9.5071155853992395E-2</c:v>
                </c:pt>
                <c:pt idx="436">
                  <c:v>-2.260886216718172E-2</c:v>
                </c:pt>
                <c:pt idx="437">
                  <c:v>-4.6516624656860905E-2</c:v>
                </c:pt>
                <c:pt idx="438">
                  <c:v>-5.9117128628644267E-2</c:v>
                </c:pt>
                <c:pt idx="439">
                  <c:v>-4.1657110097656269E-2</c:v>
                </c:pt>
                <c:pt idx="440">
                  <c:v>-4.1663019917115185E-2</c:v>
                </c:pt>
                <c:pt idx="441">
                  <c:v>-2.462950906194239E-2</c:v>
                </c:pt>
                <c:pt idx="442">
                  <c:v>-1.2000431667416156E-2</c:v>
                </c:pt>
                <c:pt idx="443">
                  <c:v>-1.9107259159491963E-2</c:v>
                </c:pt>
                <c:pt idx="444">
                  <c:v>-5.2056297049039246E-2</c:v>
                </c:pt>
                <c:pt idx="445">
                  <c:v>-3.4257021710563662E-2</c:v>
                </c:pt>
                <c:pt idx="446">
                  <c:v>-2.2970817463322302E-2</c:v>
                </c:pt>
                <c:pt idx="447">
                  <c:v>-3.0460958288365481E-2</c:v>
                </c:pt>
                <c:pt idx="448">
                  <c:v>-4.0904682396966097E-3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-4.4121893471209761E-2</c:v>
                </c:pt>
                <c:pt idx="453">
                  <c:v>-4.4121893471209761E-2</c:v>
                </c:pt>
                <c:pt idx="454">
                  <c:v>-4.4121893471209761E-2</c:v>
                </c:pt>
                <c:pt idx="455">
                  <c:v>-4.4121893471209761E-2</c:v>
                </c:pt>
                <c:pt idx="456">
                  <c:v>-4.4121893471209761E-2</c:v>
                </c:pt>
                <c:pt idx="457">
                  <c:v>-4.4121893471209761E-2</c:v>
                </c:pt>
                <c:pt idx="458">
                  <c:v>-4.4121893471209761E-2</c:v>
                </c:pt>
                <c:pt idx="459">
                  <c:v>-4.4121893471209761E-2</c:v>
                </c:pt>
                <c:pt idx="460">
                  <c:v>-5.9891787478834502E-2</c:v>
                </c:pt>
                <c:pt idx="461">
                  <c:v>-5.9891787478834502E-2</c:v>
                </c:pt>
                <c:pt idx="462">
                  <c:v>-5.9891787478834502E-2</c:v>
                </c:pt>
                <c:pt idx="463">
                  <c:v>-0.11208284860593987</c:v>
                </c:pt>
                <c:pt idx="464">
                  <c:v>-0.11208284860593987</c:v>
                </c:pt>
                <c:pt idx="465">
                  <c:v>-0.11208284860593987</c:v>
                </c:pt>
                <c:pt idx="466">
                  <c:v>-0.11208284860593987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Sheet1!$Z$1</c:f>
              <c:strCache>
                <c:ptCount val="1"/>
                <c:pt idx="0">
                  <c:v>Both DD</c:v>
                </c:pt>
              </c:strCache>
            </c:strRef>
          </c:tx>
          <c:marker>
            <c:symbol val="none"/>
          </c:marker>
          <c:cat>
            <c:numRef>
              <c:f>Sheet1!$A$2:$A$468</c:f>
              <c:numCache>
                <c:formatCode>d/m/yyyy</c:formatCode>
                <c:ptCount val="467"/>
                <c:pt idx="0">
                  <c:v>40547</c:v>
                </c:pt>
                <c:pt idx="1">
                  <c:v>40548</c:v>
                </c:pt>
                <c:pt idx="2">
                  <c:v>40549</c:v>
                </c:pt>
                <c:pt idx="3">
                  <c:v>40550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40561</c:v>
                </c:pt>
                <c:pt idx="10">
                  <c:v>40562</c:v>
                </c:pt>
                <c:pt idx="11">
                  <c:v>40563</c:v>
                </c:pt>
                <c:pt idx="12">
                  <c:v>40564</c:v>
                </c:pt>
                <c:pt idx="13">
                  <c:v>40567</c:v>
                </c:pt>
                <c:pt idx="14">
                  <c:v>40568</c:v>
                </c:pt>
                <c:pt idx="15">
                  <c:v>40569</c:v>
                </c:pt>
                <c:pt idx="16">
                  <c:v>40570</c:v>
                </c:pt>
                <c:pt idx="17">
                  <c:v>40571</c:v>
                </c:pt>
                <c:pt idx="18">
                  <c:v>40574</c:v>
                </c:pt>
                <c:pt idx="19">
                  <c:v>40575</c:v>
                </c:pt>
                <c:pt idx="20">
                  <c:v>40576</c:v>
                </c:pt>
                <c:pt idx="21">
                  <c:v>40577</c:v>
                </c:pt>
                <c:pt idx="22">
                  <c:v>40578</c:v>
                </c:pt>
                <c:pt idx="23">
                  <c:v>40581</c:v>
                </c:pt>
                <c:pt idx="24">
                  <c:v>40582</c:v>
                </c:pt>
                <c:pt idx="25">
                  <c:v>40583</c:v>
                </c:pt>
                <c:pt idx="26">
                  <c:v>40584</c:v>
                </c:pt>
                <c:pt idx="27">
                  <c:v>40585</c:v>
                </c:pt>
                <c:pt idx="28">
                  <c:v>40588</c:v>
                </c:pt>
                <c:pt idx="29">
                  <c:v>40589</c:v>
                </c:pt>
                <c:pt idx="30">
                  <c:v>40590</c:v>
                </c:pt>
                <c:pt idx="31">
                  <c:v>40591</c:v>
                </c:pt>
                <c:pt idx="32">
                  <c:v>40592</c:v>
                </c:pt>
                <c:pt idx="33">
                  <c:v>40596</c:v>
                </c:pt>
                <c:pt idx="34">
                  <c:v>40597</c:v>
                </c:pt>
                <c:pt idx="35">
                  <c:v>40598</c:v>
                </c:pt>
                <c:pt idx="36">
                  <c:v>40599</c:v>
                </c:pt>
                <c:pt idx="37">
                  <c:v>40602</c:v>
                </c:pt>
                <c:pt idx="38">
                  <c:v>40603</c:v>
                </c:pt>
                <c:pt idx="39">
                  <c:v>40604</c:v>
                </c:pt>
                <c:pt idx="40">
                  <c:v>40605</c:v>
                </c:pt>
                <c:pt idx="41">
                  <c:v>40606</c:v>
                </c:pt>
                <c:pt idx="42">
                  <c:v>40609</c:v>
                </c:pt>
                <c:pt idx="43">
                  <c:v>40610</c:v>
                </c:pt>
                <c:pt idx="44">
                  <c:v>40611</c:v>
                </c:pt>
                <c:pt idx="45">
                  <c:v>40612</c:v>
                </c:pt>
                <c:pt idx="46">
                  <c:v>40613</c:v>
                </c:pt>
                <c:pt idx="47">
                  <c:v>40616</c:v>
                </c:pt>
                <c:pt idx="48">
                  <c:v>40617</c:v>
                </c:pt>
                <c:pt idx="49">
                  <c:v>40618</c:v>
                </c:pt>
                <c:pt idx="50">
                  <c:v>40619</c:v>
                </c:pt>
                <c:pt idx="51">
                  <c:v>40620</c:v>
                </c:pt>
                <c:pt idx="52">
                  <c:v>40623</c:v>
                </c:pt>
                <c:pt idx="53">
                  <c:v>40624</c:v>
                </c:pt>
                <c:pt idx="54">
                  <c:v>40625</c:v>
                </c:pt>
                <c:pt idx="55">
                  <c:v>40626</c:v>
                </c:pt>
                <c:pt idx="56">
                  <c:v>40627</c:v>
                </c:pt>
                <c:pt idx="57">
                  <c:v>40630</c:v>
                </c:pt>
                <c:pt idx="58">
                  <c:v>40631</c:v>
                </c:pt>
                <c:pt idx="59">
                  <c:v>40632</c:v>
                </c:pt>
                <c:pt idx="60">
                  <c:v>40633</c:v>
                </c:pt>
                <c:pt idx="61">
                  <c:v>40634</c:v>
                </c:pt>
                <c:pt idx="62">
                  <c:v>40637</c:v>
                </c:pt>
                <c:pt idx="63">
                  <c:v>40638</c:v>
                </c:pt>
                <c:pt idx="64">
                  <c:v>40639</c:v>
                </c:pt>
                <c:pt idx="65">
                  <c:v>40640</c:v>
                </c:pt>
                <c:pt idx="66">
                  <c:v>40641</c:v>
                </c:pt>
                <c:pt idx="67">
                  <c:v>40644</c:v>
                </c:pt>
                <c:pt idx="68">
                  <c:v>40645</c:v>
                </c:pt>
                <c:pt idx="69">
                  <c:v>40646</c:v>
                </c:pt>
                <c:pt idx="70">
                  <c:v>40647</c:v>
                </c:pt>
                <c:pt idx="71">
                  <c:v>40648</c:v>
                </c:pt>
                <c:pt idx="72">
                  <c:v>40651</c:v>
                </c:pt>
                <c:pt idx="73">
                  <c:v>40652</c:v>
                </c:pt>
                <c:pt idx="74">
                  <c:v>40653</c:v>
                </c:pt>
                <c:pt idx="75">
                  <c:v>40654</c:v>
                </c:pt>
                <c:pt idx="76">
                  <c:v>40658</c:v>
                </c:pt>
                <c:pt idx="77">
                  <c:v>40659</c:v>
                </c:pt>
                <c:pt idx="78">
                  <c:v>40660</c:v>
                </c:pt>
                <c:pt idx="79">
                  <c:v>40661</c:v>
                </c:pt>
                <c:pt idx="80">
                  <c:v>40662</c:v>
                </c:pt>
                <c:pt idx="81">
                  <c:v>40665</c:v>
                </c:pt>
                <c:pt idx="82">
                  <c:v>40666</c:v>
                </c:pt>
                <c:pt idx="83">
                  <c:v>40667</c:v>
                </c:pt>
                <c:pt idx="84">
                  <c:v>40668</c:v>
                </c:pt>
                <c:pt idx="85">
                  <c:v>40669</c:v>
                </c:pt>
                <c:pt idx="86">
                  <c:v>40672</c:v>
                </c:pt>
                <c:pt idx="87">
                  <c:v>40673</c:v>
                </c:pt>
                <c:pt idx="88">
                  <c:v>40674</c:v>
                </c:pt>
                <c:pt idx="89">
                  <c:v>40675</c:v>
                </c:pt>
                <c:pt idx="90">
                  <c:v>40676</c:v>
                </c:pt>
                <c:pt idx="91">
                  <c:v>40679</c:v>
                </c:pt>
                <c:pt idx="92">
                  <c:v>40680</c:v>
                </c:pt>
                <c:pt idx="93">
                  <c:v>40681</c:v>
                </c:pt>
                <c:pt idx="94">
                  <c:v>40682</c:v>
                </c:pt>
                <c:pt idx="95">
                  <c:v>40683</c:v>
                </c:pt>
                <c:pt idx="96">
                  <c:v>40686</c:v>
                </c:pt>
                <c:pt idx="97">
                  <c:v>40687</c:v>
                </c:pt>
                <c:pt idx="98">
                  <c:v>40688</c:v>
                </c:pt>
                <c:pt idx="99">
                  <c:v>40689</c:v>
                </c:pt>
                <c:pt idx="100">
                  <c:v>40690</c:v>
                </c:pt>
                <c:pt idx="101">
                  <c:v>40694</c:v>
                </c:pt>
                <c:pt idx="102">
                  <c:v>40695</c:v>
                </c:pt>
                <c:pt idx="103">
                  <c:v>40696</c:v>
                </c:pt>
                <c:pt idx="104">
                  <c:v>40697</c:v>
                </c:pt>
                <c:pt idx="105">
                  <c:v>40700</c:v>
                </c:pt>
                <c:pt idx="106">
                  <c:v>40701</c:v>
                </c:pt>
                <c:pt idx="107">
                  <c:v>40702</c:v>
                </c:pt>
                <c:pt idx="108">
                  <c:v>40703</c:v>
                </c:pt>
                <c:pt idx="109">
                  <c:v>40704</c:v>
                </c:pt>
                <c:pt idx="110">
                  <c:v>40707</c:v>
                </c:pt>
                <c:pt idx="111">
                  <c:v>40708</c:v>
                </c:pt>
                <c:pt idx="112">
                  <c:v>40709</c:v>
                </c:pt>
                <c:pt idx="113">
                  <c:v>40710</c:v>
                </c:pt>
                <c:pt idx="114">
                  <c:v>40711</c:v>
                </c:pt>
                <c:pt idx="115">
                  <c:v>40714</c:v>
                </c:pt>
                <c:pt idx="116">
                  <c:v>40715</c:v>
                </c:pt>
                <c:pt idx="117">
                  <c:v>40716</c:v>
                </c:pt>
                <c:pt idx="118">
                  <c:v>40717</c:v>
                </c:pt>
                <c:pt idx="119">
                  <c:v>40718</c:v>
                </c:pt>
                <c:pt idx="120">
                  <c:v>40721</c:v>
                </c:pt>
                <c:pt idx="121">
                  <c:v>40722</c:v>
                </c:pt>
                <c:pt idx="122">
                  <c:v>40723</c:v>
                </c:pt>
                <c:pt idx="123">
                  <c:v>40724</c:v>
                </c:pt>
                <c:pt idx="124">
                  <c:v>40725</c:v>
                </c:pt>
                <c:pt idx="125">
                  <c:v>40729</c:v>
                </c:pt>
                <c:pt idx="126">
                  <c:v>40730</c:v>
                </c:pt>
                <c:pt idx="127">
                  <c:v>40731</c:v>
                </c:pt>
                <c:pt idx="128">
                  <c:v>40732</c:v>
                </c:pt>
                <c:pt idx="129">
                  <c:v>40735</c:v>
                </c:pt>
                <c:pt idx="130">
                  <c:v>40736</c:v>
                </c:pt>
                <c:pt idx="131">
                  <c:v>40737</c:v>
                </c:pt>
                <c:pt idx="132">
                  <c:v>40738</c:v>
                </c:pt>
                <c:pt idx="133">
                  <c:v>40739</c:v>
                </c:pt>
                <c:pt idx="134">
                  <c:v>40742</c:v>
                </c:pt>
                <c:pt idx="135">
                  <c:v>40743</c:v>
                </c:pt>
                <c:pt idx="136">
                  <c:v>40744</c:v>
                </c:pt>
                <c:pt idx="137">
                  <c:v>40745</c:v>
                </c:pt>
                <c:pt idx="138">
                  <c:v>40746</c:v>
                </c:pt>
                <c:pt idx="139">
                  <c:v>40749</c:v>
                </c:pt>
                <c:pt idx="140">
                  <c:v>40750</c:v>
                </c:pt>
                <c:pt idx="141">
                  <c:v>40751</c:v>
                </c:pt>
                <c:pt idx="142">
                  <c:v>40752</c:v>
                </c:pt>
                <c:pt idx="143">
                  <c:v>40753</c:v>
                </c:pt>
                <c:pt idx="144">
                  <c:v>40756</c:v>
                </c:pt>
                <c:pt idx="145">
                  <c:v>40757</c:v>
                </c:pt>
                <c:pt idx="146">
                  <c:v>40758</c:v>
                </c:pt>
                <c:pt idx="147">
                  <c:v>40759</c:v>
                </c:pt>
                <c:pt idx="148">
                  <c:v>40760</c:v>
                </c:pt>
                <c:pt idx="149">
                  <c:v>40763</c:v>
                </c:pt>
                <c:pt idx="150">
                  <c:v>40764</c:v>
                </c:pt>
                <c:pt idx="151">
                  <c:v>40765</c:v>
                </c:pt>
                <c:pt idx="152">
                  <c:v>40766</c:v>
                </c:pt>
                <c:pt idx="153">
                  <c:v>40767</c:v>
                </c:pt>
                <c:pt idx="154">
                  <c:v>40770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40792</c:v>
                </c:pt>
                <c:pt idx="170">
                  <c:v>40793</c:v>
                </c:pt>
                <c:pt idx="171">
                  <c:v>40794</c:v>
                </c:pt>
                <c:pt idx="172">
                  <c:v>40795</c:v>
                </c:pt>
                <c:pt idx="173">
                  <c:v>40798</c:v>
                </c:pt>
                <c:pt idx="174">
                  <c:v>40799</c:v>
                </c:pt>
                <c:pt idx="175">
                  <c:v>40800</c:v>
                </c:pt>
                <c:pt idx="176">
                  <c:v>40801</c:v>
                </c:pt>
                <c:pt idx="177">
                  <c:v>40802</c:v>
                </c:pt>
                <c:pt idx="178">
                  <c:v>40805</c:v>
                </c:pt>
                <c:pt idx="179">
                  <c:v>40806</c:v>
                </c:pt>
                <c:pt idx="180">
                  <c:v>40807</c:v>
                </c:pt>
                <c:pt idx="181">
                  <c:v>40808</c:v>
                </c:pt>
                <c:pt idx="182">
                  <c:v>40809</c:v>
                </c:pt>
                <c:pt idx="183">
                  <c:v>40812</c:v>
                </c:pt>
                <c:pt idx="184">
                  <c:v>40813</c:v>
                </c:pt>
                <c:pt idx="185">
                  <c:v>40814</c:v>
                </c:pt>
                <c:pt idx="186">
                  <c:v>40815</c:v>
                </c:pt>
                <c:pt idx="187">
                  <c:v>40816</c:v>
                </c:pt>
                <c:pt idx="188">
                  <c:v>40819</c:v>
                </c:pt>
                <c:pt idx="189">
                  <c:v>40820</c:v>
                </c:pt>
                <c:pt idx="190">
                  <c:v>40821</c:v>
                </c:pt>
                <c:pt idx="191">
                  <c:v>40822</c:v>
                </c:pt>
                <c:pt idx="192">
                  <c:v>40823</c:v>
                </c:pt>
                <c:pt idx="193">
                  <c:v>40826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40858</c:v>
                </c:pt>
                <c:pt idx="218">
                  <c:v>40861</c:v>
                </c:pt>
                <c:pt idx="219">
                  <c:v>40862</c:v>
                </c:pt>
                <c:pt idx="220">
                  <c:v>40863</c:v>
                </c:pt>
                <c:pt idx="221">
                  <c:v>40864</c:v>
                </c:pt>
                <c:pt idx="222">
                  <c:v>40865</c:v>
                </c:pt>
                <c:pt idx="223">
                  <c:v>40868</c:v>
                </c:pt>
                <c:pt idx="224">
                  <c:v>40869</c:v>
                </c:pt>
                <c:pt idx="225">
                  <c:v>40870</c:v>
                </c:pt>
                <c:pt idx="226">
                  <c:v>40872</c:v>
                </c:pt>
                <c:pt idx="227">
                  <c:v>40875</c:v>
                </c:pt>
                <c:pt idx="228">
                  <c:v>40876</c:v>
                </c:pt>
                <c:pt idx="229">
                  <c:v>40877</c:v>
                </c:pt>
                <c:pt idx="230">
                  <c:v>40878</c:v>
                </c:pt>
                <c:pt idx="231">
                  <c:v>40879</c:v>
                </c:pt>
                <c:pt idx="232">
                  <c:v>40882</c:v>
                </c:pt>
                <c:pt idx="233">
                  <c:v>40883</c:v>
                </c:pt>
                <c:pt idx="234">
                  <c:v>40884</c:v>
                </c:pt>
                <c:pt idx="235">
                  <c:v>40885</c:v>
                </c:pt>
                <c:pt idx="236">
                  <c:v>40886</c:v>
                </c:pt>
                <c:pt idx="237">
                  <c:v>40889</c:v>
                </c:pt>
                <c:pt idx="238">
                  <c:v>40890</c:v>
                </c:pt>
                <c:pt idx="239">
                  <c:v>40891</c:v>
                </c:pt>
                <c:pt idx="240">
                  <c:v>40892</c:v>
                </c:pt>
                <c:pt idx="241">
                  <c:v>40893</c:v>
                </c:pt>
                <c:pt idx="242">
                  <c:v>40896</c:v>
                </c:pt>
                <c:pt idx="243">
                  <c:v>40897</c:v>
                </c:pt>
                <c:pt idx="244">
                  <c:v>40898</c:v>
                </c:pt>
                <c:pt idx="245">
                  <c:v>40899</c:v>
                </c:pt>
                <c:pt idx="246">
                  <c:v>40900</c:v>
                </c:pt>
                <c:pt idx="247">
                  <c:v>40904</c:v>
                </c:pt>
                <c:pt idx="248">
                  <c:v>40905</c:v>
                </c:pt>
                <c:pt idx="249">
                  <c:v>40906</c:v>
                </c:pt>
                <c:pt idx="250">
                  <c:v>40907</c:v>
                </c:pt>
                <c:pt idx="251">
                  <c:v>40911</c:v>
                </c:pt>
                <c:pt idx="252">
                  <c:v>40912</c:v>
                </c:pt>
                <c:pt idx="253">
                  <c:v>40913</c:v>
                </c:pt>
                <c:pt idx="254">
                  <c:v>40914</c:v>
                </c:pt>
                <c:pt idx="255">
                  <c:v>40917</c:v>
                </c:pt>
                <c:pt idx="256">
                  <c:v>40918</c:v>
                </c:pt>
                <c:pt idx="257">
                  <c:v>40919</c:v>
                </c:pt>
                <c:pt idx="258">
                  <c:v>40920</c:v>
                </c:pt>
                <c:pt idx="259">
                  <c:v>40921</c:v>
                </c:pt>
                <c:pt idx="260">
                  <c:v>40925</c:v>
                </c:pt>
                <c:pt idx="261">
                  <c:v>40926</c:v>
                </c:pt>
                <c:pt idx="262">
                  <c:v>40927</c:v>
                </c:pt>
                <c:pt idx="263">
                  <c:v>40928</c:v>
                </c:pt>
                <c:pt idx="264">
                  <c:v>40931</c:v>
                </c:pt>
                <c:pt idx="265">
                  <c:v>40932</c:v>
                </c:pt>
                <c:pt idx="266">
                  <c:v>40933</c:v>
                </c:pt>
                <c:pt idx="267">
                  <c:v>40934</c:v>
                </c:pt>
                <c:pt idx="268">
                  <c:v>40935</c:v>
                </c:pt>
                <c:pt idx="269">
                  <c:v>40938</c:v>
                </c:pt>
                <c:pt idx="270">
                  <c:v>40939</c:v>
                </c:pt>
                <c:pt idx="271">
                  <c:v>40940</c:v>
                </c:pt>
                <c:pt idx="272">
                  <c:v>40941</c:v>
                </c:pt>
                <c:pt idx="273">
                  <c:v>40942</c:v>
                </c:pt>
                <c:pt idx="274">
                  <c:v>40945</c:v>
                </c:pt>
                <c:pt idx="275">
                  <c:v>40946</c:v>
                </c:pt>
                <c:pt idx="276">
                  <c:v>40947</c:v>
                </c:pt>
                <c:pt idx="277">
                  <c:v>40948</c:v>
                </c:pt>
                <c:pt idx="278">
                  <c:v>40949</c:v>
                </c:pt>
                <c:pt idx="279">
                  <c:v>40952</c:v>
                </c:pt>
                <c:pt idx="280">
                  <c:v>40953</c:v>
                </c:pt>
                <c:pt idx="281">
                  <c:v>40954</c:v>
                </c:pt>
                <c:pt idx="282">
                  <c:v>40955</c:v>
                </c:pt>
                <c:pt idx="283">
                  <c:v>40956</c:v>
                </c:pt>
                <c:pt idx="284">
                  <c:v>40960</c:v>
                </c:pt>
                <c:pt idx="285">
                  <c:v>40961</c:v>
                </c:pt>
                <c:pt idx="286">
                  <c:v>40962</c:v>
                </c:pt>
                <c:pt idx="287">
                  <c:v>40963</c:v>
                </c:pt>
                <c:pt idx="288">
                  <c:v>40966</c:v>
                </c:pt>
                <c:pt idx="289">
                  <c:v>40967</c:v>
                </c:pt>
                <c:pt idx="290">
                  <c:v>40968</c:v>
                </c:pt>
                <c:pt idx="291">
                  <c:v>40969</c:v>
                </c:pt>
                <c:pt idx="292">
                  <c:v>40970</c:v>
                </c:pt>
                <c:pt idx="293">
                  <c:v>40973</c:v>
                </c:pt>
                <c:pt idx="294">
                  <c:v>40974</c:v>
                </c:pt>
                <c:pt idx="295">
                  <c:v>40975</c:v>
                </c:pt>
                <c:pt idx="296">
                  <c:v>40976</c:v>
                </c:pt>
                <c:pt idx="297">
                  <c:v>40977</c:v>
                </c:pt>
                <c:pt idx="298">
                  <c:v>40980</c:v>
                </c:pt>
                <c:pt idx="299">
                  <c:v>40981</c:v>
                </c:pt>
                <c:pt idx="300">
                  <c:v>40982</c:v>
                </c:pt>
                <c:pt idx="301">
                  <c:v>40983</c:v>
                </c:pt>
                <c:pt idx="302">
                  <c:v>40984</c:v>
                </c:pt>
                <c:pt idx="303">
                  <c:v>40987</c:v>
                </c:pt>
                <c:pt idx="304">
                  <c:v>40988</c:v>
                </c:pt>
                <c:pt idx="305">
                  <c:v>40989</c:v>
                </c:pt>
                <c:pt idx="306">
                  <c:v>40990</c:v>
                </c:pt>
                <c:pt idx="307">
                  <c:v>40991</c:v>
                </c:pt>
                <c:pt idx="308">
                  <c:v>40994</c:v>
                </c:pt>
                <c:pt idx="309">
                  <c:v>40995</c:v>
                </c:pt>
                <c:pt idx="310">
                  <c:v>40996</c:v>
                </c:pt>
                <c:pt idx="311">
                  <c:v>40997</c:v>
                </c:pt>
                <c:pt idx="312">
                  <c:v>40998</c:v>
                </c:pt>
                <c:pt idx="313">
                  <c:v>41001</c:v>
                </c:pt>
                <c:pt idx="314">
                  <c:v>41002</c:v>
                </c:pt>
                <c:pt idx="315">
                  <c:v>41003</c:v>
                </c:pt>
                <c:pt idx="316">
                  <c:v>41004</c:v>
                </c:pt>
                <c:pt idx="317">
                  <c:v>41008</c:v>
                </c:pt>
                <c:pt idx="318">
                  <c:v>41009</c:v>
                </c:pt>
                <c:pt idx="319">
                  <c:v>41010</c:v>
                </c:pt>
                <c:pt idx="320">
                  <c:v>41011</c:v>
                </c:pt>
                <c:pt idx="321">
                  <c:v>41012</c:v>
                </c:pt>
                <c:pt idx="322">
                  <c:v>41015</c:v>
                </c:pt>
                <c:pt idx="323">
                  <c:v>41016</c:v>
                </c:pt>
                <c:pt idx="324">
                  <c:v>41017</c:v>
                </c:pt>
                <c:pt idx="325">
                  <c:v>41018</c:v>
                </c:pt>
                <c:pt idx="326">
                  <c:v>41019</c:v>
                </c:pt>
                <c:pt idx="327">
                  <c:v>41022</c:v>
                </c:pt>
                <c:pt idx="328">
                  <c:v>41023</c:v>
                </c:pt>
                <c:pt idx="329">
                  <c:v>41024</c:v>
                </c:pt>
                <c:pt idx="330">
                  <c:v>41025</c:v>
                </c:pt>
                <c:pt idx="331">
                  <c:v>41026</c:v>
                </c:pt>
                <c:pt idx="332">
                  <c:v>41029</c:v>
                </c:pt>
                <c:pt idx="333">
                  <c:v>41030</c:v>
                </c:pt>
                <c:pt idx="334">
                  <c:v>41031</c:v>
                </c:pt>
                <c:pt idx="335">
                  <c:v>41032</c:v>
                </c:pt>
                <c:pt idx="336">
                  <c:v>41033</c:v>
                </c:pt>
                <c:pt idx="337">
                  <c:v>41036</c:v>
                </c:pt>
                <c:pt idx="338">
                  <c:v>41037</c:v>
                </c:pt>
                <c:pt idx="339">
                  <c:v>41038</c:v>
                </c:pt>
                <c:pt idx="340">
                  <c:v>41039</c:v>
                </c:pt>
                <c:pt idx="341">
                  <c:v>41040</c:v>
                </c:pt>
                <c:pt idx="342">
                  <c:v>41043</c:v>
                </c:pt>
                <c:pt idx="343">
                  <c:v>41044</c:v>
                </c:pt>
                <c:pt idx="344">
                  <c:v>41045</c:v>
                </c:pt>
                <c:pt idx="345">
                  <c:v>41046</c:v>
                </c:pt>
                <c:pt idx="346">
                  <c:v>41047</c:v>
                </c:pt>
                <c:pt idx="347">
                  <c:v>41050</c:v>
                </c:pt>
                <c:pt idx="348">
                  <c:v>41051</c:v>
                </c:pt>
                <c:pt idx="349">
                  <c:v>41052</c:v>
                </c:pt>
                <c:pt idx="350">
                  <c:v>41053</c:v>
                </c:pt>
                <c:pt idx="351">
                  <c:v>41054</c:v>
                </c:pt>
                <c:pt idx="352">
                  <c:v>41058</c:v>
                </c:pt>
                <c:pt idx="353">
                  <c:v>41059</c:v>
                </c:pt>
                <c:pt idx="354">
                  <c:v>41060</c:v>
                </c:pt>
                <c:pt idx="355">
                  <c:v>41061</c:v>
                </c:pt>
                <c:pt idx="356">
                  <c:v>41064</c:v>
                </c:pt>
                <c:pt idx="357">
                  <c:v>41065</c:v>
                </c:pt>
                <c:pt idx="358">
                  <c:v>41066</c:v>
                </c:pt>
                <c:pt idx="359">
                  <c:v>41067</c:v>
                </c:pt>
                <c:pt idx="360">
                  <c:v>41068</c:v>
                </c:pt>
                <c:pt idx="361">
                  <c:v>41071</c:v>
                </c:pt>
                <c:pt idx="362">
                  <c:v>41072</c:v>
                </c:pt>
                <c:pt idx="363">
                  <c:v>41073</c:v>
                </c:pt>
                <c:pt idx="364">
                  <c:v>41074</c:v>
                </c:pt>
                <c:pt idx="365">
                  <c:v>41075</c:v>
                </c:pt>
                <c:pt idx="366">
                  <c:v>41078</c:v>
                </c:pt>
                <c:pt idx="367">
                  <c:v>41079</c:v>
                </c:pt>
                <c:pt idx="368">
                  <c:v>41080</c:v>
                </c:pt>
                <c:pt idx="369">
                  <c:v>41081</c:v>
                </c:pt>
                <c:pt idx="370">
                  <c:v>41082</c:v>
                </c:pt>
                <c:pt idx="371">
                  <c:v>41085</c:v>
                </c:pt>
                <c:pt idx="372">
                  <c:v>41086</c:v>
                </c:pt>
                <c:pt idx="373">
                  <c:v>41087</c:v>
                </c:pt>
                <c:pt idx="374">
                  <c:v>41088</c:v>
                </c:pt>
                <c:pt idx="375">
                  <c:v>41089</c:v>
                </c:pt>
                <c:pt idx="376">
                  <c:v>41092</c:v>
                </c:pt>
                <c:pt idx="377">
                  <c:v>41093</c:v>
                </c:pt>
                <c:pt idx="378">
                  <c:v>41095</c:v>
                </c:pt>
                <c:pt idx="379">
                  <c:v>41096</c:v>
                </c:pt>
                <c:pt idx="380">
                  <c:v>41099</c:v>
                </c:pt>
                <c:pt idx="381">
                  <c:v>41100</c:v>
                </c:pt>
                <c:pt idx="382">
                  <c:v>41101</c:v>
                </c:pt>
                <c:pt idx="383">
                  <c:v>41102</c:v>
                </c:pt>
                <c:pt idx="384">
                  <c:v>41103</c:v>
                </c:pt>
                <c:pt idx="385">
                  <c:v>41106</c:v>
                </c:pt>
                <c:pt idx="386">
                  <c:v>41107</c:v>
                </c:pt>
                <c:pt idx="387">
                  <c:v>41108</c:v>
                </c:pt>
                <c:pt idx="388">
                  <c:v>41109</c:v>
                </c:pt>
                <c:pt idx="389">
                  <c:v>41110</c:v>
                </c:pt>
                <c:pt idx="390">
                  <c:v>41113</c:v>
                </c:pt>
                <c:pt idx="391">
                  <c:v>41114</c:v>
                </c:pt>
                <c:pt idx="392">
                  <c:v>41115</c:v>
                </c:pt>
                <c:pt idx="393">
                  <c:v>41116</c:v>
                </c:pt>
                <c:pt idx="394">
                  <c:v>41117</c:v>
                </c:pt>
                <c:pt idx="395">
                  <c:v>41120</c:v>
                </c:pt>
                <c:pt idx="396">
                  <c:v>41121</c:v>
                </c:pt>
                <c:pt idx="397">
                  <c:v>41122</c:v>
                </c:pt>
                <c:pt idx="398">
                  <c:v>41123</c:v>
                </c:pt>
                <c:pt idx="399">
                  <c:v>41124</c:v>
                </c:pt>
                <c:pt idx="400">
                  <c:v>41127</c:v>
                </c:pt>
                <c:pt idx="401">
                  <c:v>41128</c:v>
                </c:pt>
                <c:pt idx="402">
                  <c:v>41129</c:v>
                </c:pt>
                <c:pt idx="403">
                  <c:v>41130</c:v>
                </c:pt>
                <c:pt idx="404">
                  <c:v>41131</c:v>
                </c:pt>
                <c:pt idx="405">
                  <c:v>41134</c:v>
                </c:pt>
                <c:pt idx="406">
                  <c:v>41135</c:v>
                </c:pt>
                <c:pt idx="407">
                  <c:v>41136</c:v>
                </c:pt>
                <c:pt idx="408">
                  <c:v>41137</c:v>
                </c:pt>
                <c:pt idx="409">
                  <c:v>41138</c:v>
                </c:pt>
                <c:pt idx="410">
                  <c:v>41141</c:v>
                </c:pt>
                <c:pt idx="411">
                  <c:v>41142</c:v>
                </c:pt>
                <c:pt idx="412">
                  <c:v>41143</c:v>
                </c:pt>
                <c:pt idx="413">
                  <c:v>41144</c:v>
                </c:pt>
                <c:pt idx="414">
                  <c:v>41145</c:v>
                </c:pt>
                <c:pt idx="415">
                  <c:v>41148</c:v>
                </c:pt>
                <c:pt idx="416">
                  <c:v>41149</c:v>
                </c:pt>
                <c:pt idx="417">
                  <c:v>41150</c:v>
                </c:pt>
                <c:pt idx="418">
                  <c:v>41151</c:v>
                </c:pt>
                <c:pt idx="419">
                  <c:v>41152</c:v>
                </c:pt>
                <c:pt idx="420">
                  <c:v>41156</c:v>
                </c:pt>
                <c:pt idx="421">
                  <c:v>41157</c:v>
                </c:pt>
                <c:pt idx="422">
                  <c:v>41158</c:v>
                </c:pt>
                <c:pt idx="423">
                  <c:v>41159</c:v>
                </c:pt>
                <c:pt idx="424">
                  <c:v>41162</c:v>
                </c:pt>
                <c:pt idx="425">
                  <c:v>41163</c:v>
                </c:pt>
                <c:pt idx="426">
                  <c:v>41164</c:v>
                </c:pt>
                <c:pt idx="427">
                  <c:v>41165</c:v>
                </c:pt>
                <c:pt idx="428">
                  <c:v>41166</c:v>
                </c:pt>
                <c:pt idx="429">
                  <c:v>41169</c:v>
                </c:pt>
                <c:pt idx="430">
                  <c:v>41170</c:v>
                </c:pt>
                <c:pt idx="431">
                  <c:v>41171</c:v>
                </c:pt>
                <c:pt idx="432">
                  <c:v>41172</c:v>
                </c:pt>
                <c:pt idx="433">
                  <c:v>41173</c:v>
                </c:pt>
                <c:pt idx="434">
                  <c:v>41176</c:v>
                </c:pt>
                <c:pt idx="435">
                  <c:v>41177</c:v>
                </c:pt>
                <c:pt idx="436">
                  <c:v>41178</c:v>
                </c:pt>
                <c:pt idx="437">
                  <c:v>41179</c:v>
                </c:pt>
                <c:pt idx="438">
                  <c:v>41180</c:v>
                </c:pt>
                <c:pt idx="439">
                  <c:v>41183</c:v>
                </c:pt>
                <c:pt idx="440">
                  <c:v>41184</c:v>
                </c:pt>
                <c:pt idx="441">
                  <c:v>41185</c:v>
                </c:pt>
                <c:pt idx="442">
                  <c:v>41186</c:v>
                </c:pt>
                <c:pt idx="443">
                  <c:v>41187</c:v>
                </c:pt>
                <c:pt idx="444">
                  <c:v>41190</c:v>
                </c:pt>
                <c:pt idx="445">
                  <c:v>41191</c:v>
                </c:pt>
                <c:pt idx="446">
                  <c:v>41192</c:v>
                </c:pt>
                <c:pt idx="447">
                  <c:v>41193</c:v>
                </c:pt>
                <c:pt idx="448">
                  <c:v>41194</c:v>
                </c:pt>
                <c:pt idx="449">
                  <c:v>41197</c:v>
                </c:pt>
                <c:pt idx="450">
                  <c:v>41198</c:v>
                </c:pt>
                <c:pt idx="451">
                  <c:v>41199</c:v>
                </c:pt>
                <c:pt idx="452">
                  <c:v>41200</c:v>
                </c:pt>
                <c:pt idx="453">
                  <c:v>41201</c:v>
                </c:pt>
                <c:pt idx="454">
                  <c:v>41204</c:v>
                </c:pt>
                <c:pt idx="455">
                  <c:v>41205</c:v>
                </c:pt>
                <c:pt idx="456">
                  <c:v>41206</c:v>
                </c:pt>
                <c:pt idx="457">
                  <c:v>41207</c:v>
                </c:pt>
                <c:pt idx="458">
                  <c:v>41208</c:v>
                </c:pt>
                <c:pt idx="459">
                  <c:v>41213</c:v>
                </c:pt>
                <c:pt idx="460">
                  <c:v>41214</c:v>
                </c:pt>
                <c:pt idx="461">
                  <c:v>41215</c:v>
                </c:pt>
                <c:pt idx="462">
                  <c:v>41218</c:v>
                </c:pt>
                <c:pt idx="463">
                  <c:v>41219</c:v>
                </c:pt>
                <c:pt idx="464">
                  <c:v>41220</c:v>
                </c:pt>
                <c:pt idx="465">
                  <c:v>41221</c:v>
                </c:pt>
                <c:pt idx="466">
                  <c:v>41222</c:v>
                </c:pt>
              </c:numCache>
            </c:numRef>
          </c:cat>
          <c:val>
            <c:numRef>
              <c:f>Sheet1!$Z$2:$Z$468</c:f>
              <c:numCache>
                <c:formatCode>0.00%</c:formatCode>
                <c:ptCount val="467"/>
                <c:pt idx="0">
                  <c:v>0</c:v>
                </c:pt>
                <c:pt idx="1">
                  <c:v>-1.6585027017764764E-3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-3.8981454123424131E-2</c:v>
                </c:pt>
                <c:pt idx="10">
                  <c:v>-2.5354352851782891E-2</c:v>
                </c:pt>
                <c:pt idx="11">
                  <c:v>-3.8148265909924262E-2</c:v>
                </c:pt>
                <c:pt idx="12">
                  <c:v>-2.8863994025863926E-2</c:v>
                </c:pt>
                <c:pt idx="13">
                  <c:v>-2.5144326853333454E-2</c:v>
                </c:pt>
                <c:pt idx="14">
                  <c:v>0</c:v>
                </c:pt>
                <c:pt idx="15">
                  <c:v>0</c:v>
                </c:pt>
                <c:pt idx="16">
                  <c:v>-5.1461645704793502E-2</c:v>
                </c:pt>
                <c:pt idx="17">
                  <c:v>-5.1461645704793502E-2</c:v>
                </c:pt>
                <c:pt idx="18">
                  <c:v>-3.4179524121225713E-2</c:v>
                </c:pt>
                <c:pt idx="19">
                  <c:v>-2.9836948604402003E-2</c:v>
                </c:pt>
                <c:pt idx="20">
                  <c:v>-2.0071755950958781E-2</c:v>
                </c:pt>
                <c:pt idx="21">
                  <c:v>-3.6341120553184947E-3</c:v>
                </c:pt>
                <c:pt idx="22">
                  <c:v>-1.4693096996284405E-3</c:v>
                </c:pt>
                <c:pt idx="23">
                  <c:v>0</c:v>
                </c:pt>
                <c:pt idx="24">
                  <c:v>-3.8533673909370014E-3</c:v>
                </c:pt>
                <c:pt idx="25">
                  <c:v>-3.9856909031135146E-3</c:v>
                </c:pt>
                <c:pt idx="26">
                  <c:v>0</c:v>
                </c:pt>
                <c:pt idx="27">
                  <c:v>0</c:v>
                </c:pt>
                <c:pt idx="28">
                  <c:v>-6.289790445181298E-3</c:v>
                </c:pt>
                <c:pt idx="29">
                  <c:v>-3.2363851823067336E-2</c:v>
                </c:pt>
                <c:pt idx="30">
                  <c:v>-4.8745789552720464E-2</c:v>
                </c:pt>
                <c:pt idx="31">
                  <c:v>-6.0835914467109675E-2</c:v>
                </c:pt>
                <c:pt idx="32">
                  <c:v>-0.13773428935451004</c:v>
                </c:pt>
                <c:pt idx="33">
                  <c:v>-0.13773428935451004</c:v>
                </c:pt>
                <c:pt idx="34">
                  <c:v>-0.13773428935451004</c:v>
                </c:pt>
                <c:pt idx="35">
                  <c:v>-0.13773428935451004</c:v>
                </c:pt>
                <c:pt idx="36">
                  <c:v>-0.13773428935451004</c:v>
                </c:pt>
                <c:pt idx="37">
                  <c:v>-0.172611971643022</c:v>
                </c:pt>
                <c:pt idx="38">
                  <c:v>-0.172611971643022</c:v>
                </c:pt>
                <c:pt idx="39">
                  <c:v>-0.172611971643022</c:v>
                </c:pt>
                <c:pt idx="40">
                  <c:v>-0.1795606234922541</c:v>
                </c:pt>
                <c:pt idx="41">
                  <c:v>-0.18951419255325264</c:v>
                </c:pt>
                <c:pt idx="42">
                  <c:v>-0.18951419255325264</c:v>
                </c:pt>
                <c:pt idx="43">
                  <c:v>-0.18951419255325264</c:v>
                </c:pt>
                <c:pt idx="44">
                  <c:v>-0.18951419255325264</c:v>
                </c:pt>
                <c:pt idx="45">
                  <c:v>-0.18951419255325264</c:v>
                </c:pt>
                <c:pt idx="46">
                  <c:v>-0.18951419255325264</c:v>
                </c:pt>
                <c:pt idx="47">
                  <c:v>-0.18951419255325264</c:v>
                </c:pt>
                <c:pt idx="48">
                  <c:v>-0.18951419255325264</c:v>
                </c:pt>
                <c:pt idx="49">
                  <c:v>-0.19823209467689584</c:v>
                </c:pt>
                <c:pt idx="50">
                  <c:v>-0.21664057637071321</c:v>
                </c:pt>
                <c:pt idx="51">
                  <c:v>-0.25361819602483326</c:v>
                </c:pt>
                <c:pt idx="52">
                  <c:v>-0.25361819602483326</c:v>
                </c:pt>
                <c:pt idx="53">
                  <c:v>-0.25361819602483326</c:v>
                </c:pt>
                <c:pt idx="54">
                  <c:v>-0.24806689379760938</c:v>
                </c:pt>
                <c:pt idx="55">
                  <c:v>-0.25146057768248886</c:v>
                </c:pt>
                <c:pt idx="56">
                  <c:v>-0.25719781387467311</c:v>
                </c:pt>
                <c:pt idx="57">
                  <c:v>-0.25006550367909408</c:v>
                </c:pt>
                <c:pt idx="58">
                  <c:v>-0.24616090658483092</c:v>
                </c:pt>
                <c:pt idx="59">
                  <c:v>-0.24254910489800607</c:v>
                </c:pt>
                <c:pt idx="60">
                  <c:v>-0.24187623367543576</c:v>
                </c:pt>
                <c:pt idx="61">
                  <c:v>-0.23607127092759128</c:v>
                </c:pt>
                <c:pt idx="62">
                  <c:v>-0.22308680185566232</c:v>
                </c:pt>
                <c:pt idx="63">
                  <c:v>-0.2241464411043953</c:v>
                </c:pt>
                <c:pt idx="64">
                  <c:v>-0.22658790241782001</c:v>
                </c:pt>
                <c:pt idx="65">
                  <c:v>-0.23578179430971757</c:v>
                </c:pt>
                <c:pt idx="66">
                  <c:v>-0.22306286790374297</c:v>
                </c:pt>
                <c:pt idx="67">
                  <c:v>-0.21795395285357932</c:v>
                </c:pt>
                <c:pt idx="68">
                  <c:v>-0.20571499557941164</c:v>
                </c:pt>
                <c:pt idx="69">
                  <c:v>-0.2003519516070934</c:v>
                </c:pt>
                <c:pt idx="70">
                  <c:v>-0.18797268763429775</c:v>
                </c:pt>
                <c:pt idx="71">
                  <c:v>-0.18948373272839614</c:v>
                </c:pt>
                <c:pt idx="72">
                  <c:v>-0.15737147539910579</c:v>
                </c:pt>
                <c:pt idx="73">
                  <c:v>-0.14615596671046771</c:v>
                </c:pt>
                <c:pt idx="74">
                  <c:v>-0.1296058490434826</c:v>
                </c:pt>
                <c:pt idx="75">
                  <c:v>-0.10748451360257305</c:v>
                </c:pt>
                <c:pt idx="76">
                  <c:v>-0.1031695936735294</c:v>
                </c:pt>
                <c:pt idx="77">
                  <c:v>-0.10381977070883552</c:v>
                </c:pt>
                <c:pt idx="78">
                  <c:v>-9.7248608897156585E-2</c:v>
                </c:pt>
                <c:pt idx="79">
                  <c:v>-0.10406478381350459</c:v>
                </c:pt>
                <c:pt idx="80">
                  <c:v>-0.12683182425804951</c:v>
                </c:pt>
                <c:pt idx="81">
                  <c:v>-0.13963018452229359</c:v>
                </c:pt>
                <c:pt idx="82">
                  <c:v>-0.13860357785732902</c:v>
                </c:pt>
                <c:pt idx="83">
                  <c:v>-0.14757175036912062</c:v>
                </c:pt>
                <c:pt idx="84">
                  <c:v>-0.134899355356075</c:v>
                </c:pt>
                <c:pt idx="85">
                  <c:v>-0.11559207741576649</c:v>
                </c:pt>
                <c:pt idx="86">
                  <c:v>-9.9080672296772754E-2</c:v>
                </c:pt>
                <c:pt idx="87">
                  <c:v>-9.6747099537548675E-2</c:v>
                </c:pt>
                <c:pt idx="88">
                  <c:v>-9.6891416984270506E-2</c:v>
                </c:pt>
                <c:pt idx="89">
                  <c:v>-9.4991582281971354E-2</c:v>
                </c:pt>
                <c:pt idx="90">
                  <c:v>-0.10110350649544497</c:v>
                </c:pt>
                <c:pt idx="91">
                  <c:v>-8.4677132025415824E-2</c:v>
                </c:pt>
                <c:pt idx="92">
                  <c:v>-7.7297281696700249E-2</c:v>
                </c:pt>
                <c:pt idx="93">
                  <c:v>-6.2114740929774537E-2</c:v>
                </c:pt>
                <c:pt idx="94">
                  <c:v>-5.7175021065021592E-2</c:v>
                </c:pt>
                <c:pt idx="95">
                  <c:v>-6.7437106404298119E-2</c:v>
                </c:pt>
                <c:pt idx="96">
                  <c:v>-6.3094529728468296E-2</c:v>
                </c:pt>
                <c:pt idx="97">
                  <c:v>-4.1952227821015264E-2</c:v>
                </c:pt>
                <c:pt idx="98">
                  <c:v>-3.113300064612079E-2</c:v>
                </c:pt>
                <c:pt idx="99">
                  <c:v>-1.9736794566951654E-2</c:v>
                </c:pt>
                <c:pt idx="100">
                  <c:v>-1.1081553070517836E-2</c:v>
                </c:pt>
                <c:pt idx="101">
                  <c:v>-3.3490068369426251E-2</c:v>
                </c:pt>
                <c:pt idx="102">
                  <c:v>-1.870617297839805E-2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-7.9220364778502805E-3</c:v>
                </c:pt>
                <c:pt idx="107">
                  <c:v>0</c:v>
                </c:pt>
                <c:pt idx="108">
                  <c:v>-4.5990367434191048E-3</c:v>
                </c:pt>
                <c:pt idx="109">
                  <c:v>-4.5990367434191048E-3</c:v>
                </c:pt>
                <c:pt idx="110">
                  <c:v>-4.5990367434191048E-3</c:v>
                </c:pt>
                <c:pt idx="111">
                  <c:v>-5.2554936890051529E-2</c:v>
                </c:pt>
                <c:pt idx="112">
                  <c:v>-5.2554936890051529E-2</c:v>
                </c:pt>
                <c:pt idx="113">
                  <c:v>-6.5233096147432335E-2</c:v>
                </c:pt>
                <c:pt idx="114">
                  <c:v>-6.5233096147432335E-2</c:v>
                </c:pt>
                <c:pt idx="115">
                  <c:v>-6.5233096147432335E-2</c:v>
                </c:pt>
                <c:pt idx="116">
                  <c:v>-6.5233096147432335E-2</c:v>
                </c:pt>
                <c:pt idx="117">
                  <c:v>-6.5233096147432335E-2</c:v>
                </c:pt>
                <c:pt idx="118">
                  <c:v>-6.5233096147432335E-2</c:v>
                </c:pt>
                <c:pt idx="119">
                  <c:v>-6.5233096147432335E-2</c:v>
                </c:pt>
                <c:pt idx="120">
                  <c:v>-6.5233096147432335E-2</c:v>
                </c:pt>
                <c:pt idx="121">
                  <c:v>-6.5233096147432335E-2</c:v>
                </c:pt>
                <c:pt idx="122">
                  <c:v>-6.5233096147432335E-2</c:v>
                </c:pt>
                <c:pt idx="123">
                  <c:v>-5.6580664875733766E-2</c:v>
                </c:pt>
                <c:pt idx="124">
                  <c:v>-5.9458323006838842E-2</c:v>
                </c:pt>
                <c:pt idx="125">
                  <c:v>-7.519684467828458E-2</c:v>
                </c:pt>
                <c:pt idx="126">
                  <c:v>-6.8036800685934096E-2</c:v>
                </c:pt>
                <c:pt idx="127">
                  <c:v>-6.8501054185827859E-2</c:v>
                </c:pt>
                <c:pt idx="128">
                  <c:v>-0.11120647561803543</c:v>
                </c:pt>
                <c:pt idx="129">
                  <c:v>-0.11120647561803543</c:v>
                </c:pt>
                <c:pt idx="130">
                  <c:v>-0.11120647561803543</c:v>
                </c:pt>
                <c:pt idx="131">
                  <c:v>-0.11120647561803543</c:v>
                </c:pt>
                <c:pt idx="132">
                  <c:v>-0.11120647561803543</c:v>
                </c:pt>
                <c:pt idx="133">
                  <c:v>-0.11120647561803543</c:v>
                </c:pt>
                <c:pt idx="134">
                  <c:v>-0.11120647561803543</c:v>
                </c:pt>
                <c:pt idx="135">
                  <c:v>-0.11120647561803543</c:v>
                </c:pt>
                <c:pt idx="136">
                  <c:v>-8.7175567112346086E-2</c:v>
                </c:pt>
                <c:pt idx="137">
                  <c:v>-8.3389481309214641E-2</c:v>
                </c:pt>
                <c:pt idx="138">
                  <c:v>-0.10992501449738734</c:v>
                </c:pt>
                <c:pt idx="139">
                  <c:v>-0.10992501449738734</c:v>
                </c:pt>
                <c:pt idx="140">
                  <c:v>-0.10992501449738734</c:v>
                </c:pt>
                <c:pt idx="141">
                  <c:v>-9.4580623527124597E-2</c:v>
                </c:pt>
                <c:pt idx="142">
                  <c:v>-0.12374699021383395</c:v>
                </c:pt>
                <c:pt idx="143">
                  <c:v>-0.16803751109060294</c:v>
                </c:pt>
                <c:pt idx="144">
                  <c:v>-0.15271995182584175</c:v>
                </c:pt>
                <c:pt idx="145">
                  <c:v>-0.13849441557259001</c:v>
                </c:pt>
                <c:pt idx="146">
                  <c:v>-4.9799186185458977E-2</c:v>
                </c:pt>
                <c:pt idx="147">
                  <c:v>-4.0559668808941574E-3</c:v>
                </c:pt>
                <c:pt idx="148">
                  <c:v>0</c:v>
                </c:pt>
                <c:pt idx="149">
                  <c:v>-5.870211642476586E-3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-1.4299425175401059E-2</c:v>
                </c:pt>
                <c:pt idx="154">
                  <c:v>-1.4299425175401059E-2</c:v>
                </c:pt>
                <c:pt idx="155">
                  <c:v>-1.4299425175401059E-2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-9.8194498537933494E-3</c:v>
                </c:pt>
                <c:pt idx="162">
                  <c:v>0</c:v>
                </c:pt>
                <c:pt idx="163">
                  <c:v>-5.4346972526924109E-3</c:v>
                </c:pt>
                <c:pt idx="164">
                  <c:v>-5.4346972526924109E-3</c:v>
                </c:pt>
                <c:pt idx="165">
                  <c:v>-5.4346972526924109E-3</c:v>
                </c:pt>
                <c:pt idx="166">
                  <c:v>-5.4346972526924109E-3</c:v>
                </c:pt>
                <c:pt idx="167">
                  <c:v>-5.4346972526924109E-3</c:v>
                </c:pt>
                <c:pt idx="168">
                  <c:v>-5.4346972526924109E-3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-1.7054553824807916E-3</c:v>
                </c:pt>
                <c:pt idx="186">
                  <c:v>-1.7054553824807916E-3</c:v>
                </c:pt>
                <c:pt idx="187">
                  <c:v>-1.7054553824807916E-3</c:v>
                </c:pt>
                <c:pt idx="188">
                  <c:v>-1.7054553824807916E-3</c:v>
                </c:pt>
                <c:pt idx="189">
                  <c:v>-1.7054553824807916E-3</c:v>
                </c:pt>
                <c:pt idx="190">
                  <c:v>-1.7054553824807916E-3</c:v>
                </c:pt>
                <c:pt idx="191">
                  <c:v>-1.7054553824807916E-3</c:v>
                </c:pt>
                <c:pt idx="192">
                  <c:v>-1.7054553824807916E-3</c:v>
                </c:pt>
                <c:pt idx="193">
                  <c:v>-1.7054553824807916E-3</c:v>
                </c:pt>
                <c:pt idx="194">
                  <c:v>-1.7054553824807916E-3</c:v>
                </c:pt>
                <c:pt idx="195">
                  <c:v>-1.7054553824807916E-3</c:v>
                </c:pt>
                <c:pt idx="196">
                  <c:v>-1.7054553824807916E-3</c:v>
                </c:pt>
                <c:pt idx="197">
                  <c:v>-1.7054553824807916E-3</c:v>
                </c:pt>
                <c:pt idx="198">
                  <c:v>-1.7054553824807916E-3</c:v>
                </c:pt>
                <c:pt idx="199">
                  <c:v>-1.7054553824807916E-3</c:v>
                </c:pt>
                <c:pt idx="200">
                  <c:v>-1.7054553824807916E-3</c:v>
                </c:pt>
                <c:pt idx="201">
                  <c:v>-1.7054553824807916E-3</c:v>
                </c:pt>
                <c:pt idx="202">
                  <c:v>-1.7054553824807916E-3</c:v>
                </c:pt>
                <c:pt idx="203">
                  <c:v>-1.7054553824807916E-3</c:v>
                </c:pt>
                <c:pt idx="204">
                  <c:v>-1.7054553824807916E-3</c:v>
                </c:pt>
                <c:pt idx="205">
                  <c:v>-1.7054553824807916E-3</c:v>
                </c:pt>
                <c:pt idx="206">
                  <c:v>-1.7054553824807916E-3</c:v>
                </c:pt>
                <c:pt idx="207">
                  <c:v>-1.7054553824807916E-3</c:v>
                </c:pt>
                <c:pt idx="208">
                  <c:v>-1.7054553824807916E-3</c:v>
                </c:pt>
                <c:pt idx="209">
                  <c:v>-1.7054553824807916E-3</c:v>
                </c:pt>
                <c:pt idx="210">
                  <c:v>-1.7054553824807916E-3</c:v>
                </c:pt>
                <c:pt idx="211">
                  <c:v>-1.7054553824807916E-3</c:v>
                </c:pt>
                <c:pt idx="212">
                  <c:v>-1.7054553824807916E-3</c:v>
                </c:pt>
                <c:pt idx="213">
                  <c:v>-1.7054553824807916E-3</c:v>
                </c:pt>
                <c:pt idx="214">
                  <c:v>-1.7054553824807916E-3</c:v>
                </c:pt>
                <c:pt idx="215">
                  <c:v>-1.7054553824807916E-3</c:v>
                </c:pt>
                <c:pt idx="216">
                  <c:v>-1.7054553824807916E-3</c:v>
                </c:pt>
                <c:pt idx="217">
                  <c:v>-1.7054553824807916E-3</c:v>
                </c:pt>
                <c:pt idx="218">
                  <c:v>-1.7054553824807916E-3</c:v>
                </c:pt>
                <c:pt idx="219">
                  <c:v>-1.7054553824807916E-3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-2.1760471204188558E-2</c:v>
                </c:pt>
                <c:pt idx="232">
                  <c:v>-1.7377176697635499E-2</c:v>
                </c:pt>
                <c:pt idx="233">
                  <c:v>-5.4770896520362489E-2</c:v>
                </c:pt>
                <c:pt idx="234">
                  <c:v>-5.478359404465627E-2</c:v>
                </c:pt>
                <c:pt idx="235">
                  <c:v>-2.2704340630473219E-2</c:v>
                </c:pt>
                <c:pt idx="236">
                  <c:v>-9.1240304389261784E-4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-1.4919412525344899E-3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-1.8387689945713381E-2</c:v>
                </c:pt>
                <c:pt idx="257">
                  <c:v>-8.5576160104190446E-3</c:v>
                </c:pt>
                <c:pt idx="258">
                  <c:v>-2.606170223809734E-2</c:v>
                </c:pt>
                <c:pt idx="259">
                  <c:v>-2.4228738651202342E-2</c:v>
                </c:pt>
                <c:pt idx="260">
                  <c:v>-1.0026401742078583E-2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-2.5231941672422264E-3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-2.3787250189463482E-2</c:v>
                </c:pt>
                <c:pt idx="269">
                  <c:v>-2.3033010252964337E-2</c:v>
                </c:pt>
                <c:pt idx="270">
                  <c:v>-1.5022771050275829E-2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-1.6428670123964095E-2</c:v>
                </c:pt>
                <c:pt idx="275">
                  <c:v>-4.5131239940638057E-2</c:v>
                </c:pt>
                <c:pt idx="276">
                  <c:v>-9.4757075584657624E-2</c:v>
                </c:pt>
                <c:pt idx="277">
                  <c:v>-0.15740275210672494</c:v>
                </c:pt>
                <c:pt idx="278">
                  <c:v>-0.10313775453627894</c:v>
                </c:pt>
                <c:pt idx="279">
                  <c:v>-0.12978404453774195</c:v>
                </c:pt>
                <c:pt idx="280">
                  <c:v>-0.17104322679909134</c:v>
                </c:pt>
                <c:pt idx="281">
                  <c:v>-0.16130909008330363</c:v>
                </c:pt>
                <c:pt idx="282">
                  <c:v>-0.15358535816016439</c:v>
                </c:pt>
                <c:pt idx="283">
                  <c:v>-0.15434108551894976</c:v>
                </c:pt>
                <c:pt idx="284">
                  <c:v>-0.12551290505607826</c:v>
                </c:pt>
                <c:pt idx="285">
                  <c:v>-7.6136382333410246E-2</c:v>
                </c:pt>
                <c:pt idx="286">
                  <c:v>-0.11664284052843532</c:v>
                </c:pt>
                <c:pt idx="287">
                  <c:v>-0.12870972016949978</c:v>
                </c:pt>
                <c:pt idx="288">
                  <c:v>-0.12170700020521608</c:v>
                </c:pt>
                <c:pt idx="289">
                  <c:v>-0.10088075891699766</c:v>
                </c:pt>
                <c:pt idx="290">
                  <c:v>-9.3126715886097666E-2</c:v>
                </c:pt>
                <c:pt idx="291">
                  <c:v>-9.646246405668113E-2</c:v>
                </c:pt>
                <c:pt idx="292">
                  <c:v>-8.7114353856162285E-2</c:v>
                </c:pt>
                <c:pt idx="293">
                  <c:v>-0.13102816444350918</c:v>
                </c:pt>
                <c:pt idx="294">
                  <c:v>-0.10053459377864837</c:v>
                </c:pt>
                <c:pt idx="295">
                  <c:v>-8.4547084815088214E-2</c:v>
                </c:pt>
                <c:pt idx="296">
                  <c:v>-7.4477736604267375E-2</c:v>
                </c:pt>
                <c:pt idx="297">
                  <c:v>-3.0637004968528836E-2</c:v>
                </c:pt>
                <c:pt idx="298">
                  <c:v>-3.0637004968528836E-2</c:v>
                </c:pt>
                <c:pt idx="299">
                  <c:v>-3.0637004968528836E-2</c:v>
                </c:pt>
                <c:pt idx="300">
                  <c:v>-3.0637004968528836E-2</c:v>
                </c:pt>
                <c:pt idx="301">
                  <c:v>-3.0637004968528836E-2</c:v>
                </c:pt>
                <c:pt idx="302">
                  <c:v>-3.0637004968528836E-2</c:v>
                </c:pt>
                <c:pt idx="303">
                  <c:v>-3.0637004968528836E-2</c:v>
                </c:pt>
                <c:pt idx="304">
                  <c:v>-3.0637004968528836E-2</c:v>
                </c:pt>
                <c:pt idx="305">
                  <c:v>-3.0894922583787121E-2</c:v>
                </c:pt>
                <c:pt idx="306">
                  <c:v>0</c:v>
                </c:pt>
                <c:pt idx="307">
                  <c:v>0</c:v>
                </c:pt>
                <c:pt idx="308">
                  <c:v>-9.1916733862610567E-2</c:v>
                </c:pt>
                <c:pt idx="309">
                  <c:v>-9.4120341559109866E-2</c:v>
                </c:pt>
                <c:pt idx="310">
                  <c:v>-8.5032519146820529E-2</c:v>
                </c:pt>
                <c:pt idx="311">
                  <c:v>-7.040037784124864E-2</c:v>
                </c:pt>
                <c:pt idx="312">
                  <c:v>-8.249489280011435E-2</c:v>
                </c:pt>
                <c:pt idx="313">
                  <c:v>-9.296004737314123E-2</c:v>
                </c:pt>
                <c:pt idx="314">
                  <c:v>-9.2987294065113746E-2</c:v>
                </c:pt>
                <c:pt idx="315">
                  <c:v>-0.11203789926544871</c:v>
                </c:pt>
                <c:pt idx="316">
                  <c:v>-0.14902958835024971</c:v>
                </c:pt>
                <c:pt idx="317">
                  <c:v>-0.18889788258673101</c:v>
                </c:pt>
                <c:pt idx="318">
                  <c:v>-0.17919837862716559</c:v>
                </c:pt>
                <c:pt idx="319">
                  <c:v>-0.13156171494935842</c:v>
                </c:pt>
                <c:pt idx="320">
                  <c:v>-0.16659686933329143</c:v>
                </c:pt>
                <c:pt idx="321">
                  <c:v>-0.14941812998399229</c:v>
                </c:pt>
                <c:pt idx="322">
                  <c:v>-0.13117626277764283</c:v>
                </c:pt>
                <c:pt idx="323">
                  <c:v>-0.14010064983056159</c:v>
                </c:pt>
                <c:pt idx="324">
                  <c:v>-0.13536628302515874</c:v>
                </c:pt>
                <c:pt idx="325">
                  <c:v>-0.10797473272063662</c:v>
                </c:pt>
                <c:pt idx="326">
                  <c:v>-0.12395159726168192</c:v>
                </c:pt>
                <c:pt idx="327">
                  <c:v>-0.1088419237077104</c:v>
                </c:pt>
                <c:pt idx="328">
                  <c:v>-7.7842932345240423E-2</c:v>
                </c:pt>
                <c:pt idx="329">
                  <c:v>-5.8628934715376002E-2</c:v>
                </c:pt>
                <c:pt idx="330">
                  <c:v>-6.1615259652111787E-2</c:v>
                </c:pt>
                <c:pt idx="331">
                  <c:v>-7.549283660758066E-2</c:v>
                </c:pt>
                <c:pt idx="332">
                  <c:v>-5.5983820878463542E-2</c:v>
                </c:pt>
                <c:pt idx="333">
                  <c:v>-6.0378731954288778E-2</c:v>
                </c:pt>
                <c:pt idx="334">
                  <c:v>-6.6828265999127501E-2</c:v>
                </c:pt>
                <c:pt idx="335">
                  <c:v>-7.6517970293615734E-2</c:v>
                </c:pt>
                <c:pt idx="336">
                  <c:v>-6.4133234072151768E-2</c:v>
                </c:pt>
                <c:pt idx="337">
                  <c:v>-6.7850000743060357E-2</c:v>
                </c:pt>
                <c:pt idx="338">
                  <c:v>-9.2632719833085186E-2</c:v>
                </c:pt>
                <c:pt idx="339">
                  <c:v>-6.592285354251104E-2</c:v>
                </c:pt>
                <c:pt idx="340">
                  <c:v>-7.6648457547055515E-2</c:v>
                </c:pt>
                <c:pt idx="341">
                  <c:v>-0.10913824814530648</c:v>
                </c:pt>
                <c:pt idx="342">
                  <c:v>-0.10913824814530648</c:v>
                </c:pt>
                <c:pt idx="343">
                  <c:v>-0.13257132707069497</c:v>
                </c:pt>
                <c:pt idx="344">
                  <c:v>-0.13257132707069497</c:v>
                </c:pt>
                <c:pt idx="345">
                  <c:v>-0.13257132707069497</c:v>
                </c:pt>
                <c:pt idx="346">
                  <c:v>-0.13257132707069497</c:v>
                </c:pt>
                <c:pt idx="347">
                  <c:v>-0.16582212472305402</c:v>
                </c:pt>
                <c:pt idx="348">
                  <c:v>-0.1530397920235288</c:v>
                </c:pt>
                <c:pt idx="349">
                  <c:v>-0.16369027609209974</c:v>
                </c:pt>
                <c:pt idx="350">
                  <c:v>-0.15094979439791578</c:v>
                </c:pt>
                <c:pt idx="351">
                  <c:v>-0.12856558098467064</c:v>
                </c:pt>
                <c:pt idx="352">
                  <c:v>-0.16749259250389048</c:v>
                </c:pt>
                <c:pt idx="353">
                  <c:v>-0.16749259250389048</c:v>
                </c:pt>
                <c:pt idx="354">
                  <c:v>-0.19481285765941192</c:v>
                </c:pt>
                <c:pt idx="355">
                  <c:v>-0.19481285765941192</c:v>
                </c:pt>
                <c:pt idx="356">
                  <c:v>-0.18704549553428507</c:v>
                </c:pt>
                <c:pt idx="357">
                  <c:v>-0.16176683325502794</c:v>
                </c:pt>
                <c:pt idx="358">
                  <c:v>-0.15740904829330837</c:v>
                </c:pt>
                <c:pt idx="359">
                  <c:v>-0.12510633743765109</c:v>
                </c:pt>
                <c:pt idx="360">
                  <c:v>-0.17884430669878748</c:v>
                </c:pt>
                <c:pt idx="361">
                  <c:v>-0.18495897078232182</c:v>
                </c:pt>
                <c:pt idx="362">
                  <c:v>-0.21800568413300647</c:v>
                </c:pt>
                <c:pt idx="363">
                  <c:v>-0.18430477545008406</c:v>
                </c:pt>
                <c:pt idx="364">
                  <c:v>-0.16838677093103815</c:v>
                </c:pt>
                <c:pt idx="365">
                  <c:v>-0.10081537142547348</c:v>
                </c:pt>
                <c:pt idx="366">
                  <c:v>-0.10095890005016195</c:v>
                </c:pt>
                <c:pt idx="367">
                  <c:v>-6.1728945834727211E-2</c:v>
                </c:pt>
                <c:pt idx="368">
                  <c:v>-0.13060801075451656</c:v>
                </c:pt>
                <c:pt idx="369">
                  <c:v>-5.4062867164814343E-2</c:v>
                </c:pt>
                <c:pt idx="370">
                  <c:v>-9.2151801234431674E-2</c:v>
                </c:pt>
                <c:pt idx="371">
                  <c:v>-7.4998599599234606E-2</c:v>
                </c:pt>
                <c:pt idx="372">
                  <c:v>-9.7020799079517439E-2</c:v>
                </c:pt>
                <c:pt idx="373">
                  <c:v>-6.5359554158795241E-2</c:v>
                </c:pt>
                <c:pt idx="374">
                  <c:v>-4.8156232135942112E-2</c:v>
                </c:pt>
                <c:pt idx="375">
                  <c:v>0</c:v>
                </c:pt>
                <c:pt idx="376">
                  <c:v>0</c:v>
                </c:pt>
                <c:pt idx="377">
                  <c:v>-2.8601752043367568E-2</c:v>
                </c:pt>
                <c:pt idx="378">
                  <c:v>0</c:v>
                </c:pt>
                <c:pt idx="379">
                  <c:v>0</c:v>
                </c:pt>
                <c:pt idx="380">
                  <c:v>-1.0184078323595358E-2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-2.5342944799108702E-2</c:v>
                </c:pt>
                <c:pt idx="387">
                  <c:v>-6.6156606792228123E-3</c:v>
                </c:pt>
                <c:pt idx="388">
                  <c:v>-4.4871487639813523E-2</c:v>
                </c:pt>
                <c:pt idx="389">
                  <c:v>-8.6707572970384672E-2</c:v>
                </c:pt>
                <c:pt idx="390">
                  <c:v>-0.11125350868640871</c:v>
                </c:pt>
                <c:pt idx="391">
                  <c:v>-9.9856265046034176E-2</c:v>
                </c:pt>
                <c:pt idx="392">
                  <c:v>-6.2756688020058959E-2</c:v>
                </c:pt>
                <c:pt idx="393">
                  <c:v>-7.2832123240544444E-2</c:v>
                </c:pt>
                <c:pt idx="394">
                  <c:v>-9.2668519969946295E-2</c:v>
                </c:pt>
                <c:pt idx="395">
                  <c:v>-0.1079571783613249</c:v>
                </c:pt>
                <c:pt idx="396">
                  <c:v>-8.4037284494654529E-2</c:v>
                </c:pt>
                <c:pt idx="397">
                  <c:v>-5.2658510346191956E-2</c:v>
                </c:pt>
                <c:pt idx="398">
                  <c:v>-2.2955483546448607E-2</c:v>
                </c:pt>
                <c:pt idx="399">
                  <c:v>-7.0898386181588169E-3</c:v>
                </c:pt>
                <c:pt idx="400">
                  <c:v>-4.3811051712288496E-2</c:v>
                </c:pt>
                <c:pt idx="401">
                  <c:v>-8.0652370422481523E-3</c:v>
                </c:pt>
                <c:pt idx="402">
                  <c:v>-4.7518494237168696E-3</c:v>
                </c:pt>
                <c:pt idx="403">
                  <c:v>0</c:v>
                </c:pt>
                <c:pt idx="404">
                  <c:v>0</c:v>
                </c:pt>
                <c:pt idx="405">
                  <c:v>-5.461854830327828E-2</c:v>
                </c:pt>
                <c:pt idx="406">
                  <c:v>-5.8153903270626417E-2</c:v>
                </c:pt>
                <c:pt idx="407">
                  <c:v>-5.2919734205950641E-2</c:v>
                </c:pt>
                <c:pt idx="408">
                  <c:v>-2.7751687115403989E-2</c:v>
                </c:pt>
                <c:pt idx="409">
                  <c:v>-2.7751687115403989E-2</c:v>
                </c:pt>
                <c:pt idx="410">
                  <c:v>-2.7751687115403989E-2</c:v>
                </c:pt>
                <c:pt idx="411">
                  <c:v>-3.5523704614483176E-2</c:v>
                </c:pt>
                <c:pt idx="412">
                  <c:v>-4.0478217080827772E-2</c:v>
                </c:pt>
                <c:pt idx="413">
                  <c:v>-1.051073533764868E-2</c:v>
                </c:pt>
                <c:pt idx="414">
                  <c:v>-1.8602971933799006E-2</c:v>
                </c:pt>
                <c:pt idx="415">
                  <c:v>-3.5470594732917138E-2</c:v>
                </c:pt>
                <c:pt idx="416">
                  <c:v>-3.9772992168797816E-2</c:v>
                </c:pt>
                <c:pt idx="417">
                  <c:v>-4.607930449328701E-2</c:v>
                </c:pt>
                <c:pt idx="418">
                  <c:v>-2.6212767874800424E-2</c:v>
                </c:pt>
                <c:pt idx="419">
                  <c:v>-1.5996737959724006E-2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-4.4701225420602952E-2</c:v>
                </c:pt>
                <c:pt idx="424">
                  <c:v>-4.3425080057753362E-2</c:v>
                </c:pt>
                <c:pt idx="425">
                  <c:v>-2.3934084261134858E-2</c:v>
                </c:pt>
                <c:pt idx="426">
                  <c:v>0</c:v>
                </c:pt>
                <c:pt idx="427">
                  <c:v>-4.241940331285321E-2</c:v>
                </c:pt>
                <c:pt idx="428">
                  <c:v>-3.1942886241271617E-2</c:v>
                </c:pt>
                <c:pt idx="429">
                  <c:v>-4.861029687798224E-3</c:v>
                </c:pt>
                <c:pt idx="430">
                  <c:v>-4.8180813299959491E-3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-5.2790174314376048E-2</c:v>
                </c:pt>
                <c:pt idx="435">
                  <c:v>-7.9464353340830574E-2</c:v>
                </c:pt>
                <c:pt idx="436">
                  <c:v>-1.4425126261155996E-2</c:v>
                </c:pt>
                <c:pt idx="437">
                  <c:v>-3.3967699086324354E-2</c:v>
                </c:pt>
                <c:pt idx="438">
                  <c:v>-4.9283823130330195E-2</c:v>
                </c:pt>
                <c:pt idx="439">
                  <c:v>-3.2629255510172928E-2</c:v>
                </c:pt>
                <c:pt idx="440">
                  <c:v>-3.6585039266461616E-2</c:v>
                </c:pt>
                <c:pt idx="441">
                  <c:v>-2.6366996668699128E-2</c:v>
                </c:pt>
                <c:pt idx="442">
                  <c:v>-1.3827044094399832E-2</c:v>
                </c:pt>
                <c:pt idx="443">
                  <c:v>-1.754666325760279E-2</c:v>
                </c:pt>
                <c:pt idx="444">
                  <c:v>-4.0834220109323582E-2</c:v>
                </c:pt>
                <c:pt idx="445">
                  <c:v>-1.670472667016043E-2</c:v>
                </c:pt>
                <c:pt idx="446">
                  <c:v>-5.7624168907197681E-3</c:v>
                </c:pt>
                <c:pt idx="447">
                  <c:v>-1.012491348639355E-2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-2.5811647963049134E-2</c:v>
                </c:pt>
                <c:pt idx="453">
                  <c:v>-2.5811647963049134E-2</c:v>
                </c:pt>
                <c:pt idx="454">
                  <c:v>-2.5811647963049134E-2</c:v>
                </c:pt>
                <c:pt idx="455">
                  <c:v>-2.5811647963049134E-2</c:v>
                </c:pt>
                <c:pt idx="456">
                  <c:v>-2.5811647963049134E-2</c:v>
                </c:pt>
                <c:pt idx="457">
                  <c:v>-2.5811647963049134E-2</c:v>
                </c:pt>
                <c:pt idx="458">
                  <c:v>-2.5811647963049134E-2</c:v>
                </c:pt>
                <c:pt idx="459">
                  <c:v>-2.5811647963049134E-2</c:v>
                </c:pt>
                <c:pt idx="460">
                  <c:v>-3.3221440631884369E-2</c:v>
                </c:pt>
                <c:pt idx="461">
                  <c:v>-3.3221440631884369E-2</c:v>
                </c:pt>
                <c:pt idx="462">
                  <c:v>-3.3221440631884369E-2</c:v>
                </c:pt>
                <c:pt idx="463">
                  <c:v>-3.3221440631884369E-2</c:v>
                </c:pt>
                <c:pt idx="464">
                  <c:v>-3.3221440631884369E-2</c:v>
                </c:pt>
                <c:pt idx="465">
                  <c:v>-3.3221440631884369E-2</c:v>
                </c:pt>
                <c:pt idx="466">
                  <c:v>-3.3221440631884369E-2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42720"/>
        <c:axId val="321733760"/>
      </c:lineChart>
      <c:dateAx>
        <c:axId val="314142720"/>
        <c:scaling>
          <c:orientation val="minMax"/>
        </c:scaling>
        <c:delete val="0"/>
        <c:axPos val="b"/>
        <c:numFmt formatCode="d/m/yyyy" sourceLinked="1"/>
        <c:majorTickMark val="out"/>
        <c:minorTickMark val="none"/>
        <c:tickLblPos val="low"/>
        <c:crossAx val="321733760"/>
        <c:crosses val="autoZero"/>
        <c:auto val="1"/>
        <c:lblOffset val="100"/>
        <c:baseTimeUnit val="days"/>
      </c:dateAx>
      <c:valAx>
        <c:axId val="321733760"/>
        <c:scaling>
          <c:orientation val="minMax"/>
          <c:min val="-0.4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1414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45942</xdr:rowOff>
    </xdr:from>
    <xdr:to>
      <xdr:col>16</xdr:col>
      <xdr:colOff>493058</xdr:colOff>
      <xdr:row>37</xdr:row>
      <xdr:rowOff>44823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45942</xdr:rowOff>
    </xdr:from>
    <xdr:to>
      <xdr:col>16</xdr:col>
      <xdr:colOff>493059</xdr:colOff>
      <xdr:row>50</xdr:row>
      <xdr:rowOff>56029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01"/>
  <sheetViews>
    <sheetView tabSelected="1" zoomScale="85" zoomScaleNormal="85" workbookViewId="0">
      <selection activeCell="K3" sqref="K3"/>
    </sheetView>
  </sheetViews>
  <sheetFormatPr defaultRowHeight="15" x14ac:dyDescent="0.25"/>
  <cols>
    <col min="1" max="1" width="10.85546875" style="2" bestFit="1" customWidth="1"/>
    <col min="2" max="2" width="9.5703125" style="2" customWidth="1"/>
    <col min="3" max="3" width="8.85546875" style="2" bestFit="1" customWidth="1"/>
    <col min="4" max="4" width="7.140625" style="2" bestFit="1" customWidth="1"/>
    <col min="5" max="5" width="8.85546875" style="2" bestFit="1" customWidth="1"/>
    <col min="6" max="6" width="8.140625" style="2" bestFit="1" customWidth="1"/>
    <col min="7" max="7" width="8.7109375" style="2" bestFit="1" customWidth="1"/>
    <col min="8" max="8" width="13" style="2" customWidth="1"/>
    <col min="9" max="9" width="8.85546875" style="2" bestFit="1" customWidth="1"/>
    <col min="10" max="10" width="15.28515625" style="2" bestFit="1" customWidth="1"/>
    <col min="11" max="11" width="11.28515625" style="2" bestFit="1" customWidth="1"/>
    <col min="12" max="12" width="9.42578125" style="4" bestFit="1" customWidth="1"/>
    <col min="13" max="13" width="5.7109375" style="2" bestFit="1" customWidth="1"/>
    <col min="14" max="14" width="8.85546875" style="4" bestFit="1" customWidth="1"/>
    <col min="15" max="15" width="8.140625" style="2" bestFit="1" customWidth="1"/>
    <col min="16" max="16" width="8.85546875" style="2" bestFit="1" customWidth="1"/>
    <col min="17" max="17" width="8.140625" style="2" bestFit="1" customWidth="1"/>
    <col min="18" max="20" width="7.85546875" style="2" bestFit="1" customWidth="1"/>
    <col min="21" max="21" width="8.7109375" style="2" bestFit="1" customWidth="1"/>
    <col min="22" max="22" width="9" style="2" customWidth="1"/>
    <col min="23" max="24" width="8.140625" style="2" bestFit="1" customWidth="1"/>
    <col min="25" max="25" width="8.7109375" style="2" bestFit="1" customWidth="1"/>
    <col min="26" max="26" width="8.140625" style="2" customWidth="1"/>
    <col min="28" max="28" width="19.140625" style="2" customWidth="1"/>
    <col min="29" max="29" width="10.7109375" style="2" customWidth="1"/>
    <col min="30" max="31" width="9.140625" style="2"/>
    <col min="36" max="16384" width="9.140625" style="2"/>
  </cols>
  <sheetData>
    <row r="1" spans="1:35" x14ac:dyDescent="0.25">
      <c r="A1" s="32" t="s">
        <v>0</v>
      </c>
      <c r="B1" s="32" t="s">
        <v>1</v>
      </c>
      <c r="C1" s="32" t="s">
        <v>23</v>
      </c>
      <c r="D1" s="32" t="s">
        <v>2</v>
      </c>
      <c r="E1" s="32" t="s">
        <v>24</v>
      </c>
      <c r="F1" s="32" t="s">
        <v>3</v>
      </c>
      <c r="G1" s="32" t="s">
        <v>4</v>
      </c>
      <c r="H1" s="32" t="s">
        <v>7</v>
      </c>
      <c r="I1" s="32" t="s">
        <v>5</v>
      </c>
      <c r="J1" s="32" t="s">
        <v>45</v>
      </c>
      <c r="K1" s="32" t="s">
        <v>6</v>
      </c>
      <c r="L1" s="33" t="s">
        <v>20</v>
      </c>
      <c r="M1" s="32" t="s">
        <v>21</v>
      </c>
      <c r="N1" s="33" t="s">
        <v>22</v>
      </c>
      <c r="O1" s="10" t="s">
        <v>44</v>
      </c>
      <c r="P1" s="10"/>
      <c r="Q1" s="10"/>
      <c r="R1" s="12" t="s">
        <v>17</v>
      </c>
      <c r="S1" s="10"/>
      <c r="T1" s="10"/>
      <c r="U1" s="32" t="s">
        <v>11</v>
      </c>
      <c r="V1" s="33" t="s">
        <v>12</v>
      </c>
      <c r="W1" s="32" t="s">
        <v>13</v>
      </c>
      <c r="X1" s="11" t="s">
        <v>14</v>
      </c>
      <c r="Y1" s="11" t="s">
        <v>15</v>
      </c>
      <c r="Z1" s="11" t="s">
        <v>16</v>
      </c>
      <c r="AA1" s="2"/>
      <c r="AF1" s="2"/>
      <c r="AG1" s="2"/>
      <c r="AH1" s="2"/>
      <c r="AI1" s="2"/>
    </row>
    <row r="2" spans="1:35" ht="23.25" x14ac:dyDescent="0.35">
      <c r="A2" s="34">
        <v>40547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5"/>
      <c r="N2" s="37"/>
      <c r="O2" s="38" t="s">
        <v>8</v>
      </c>
      <c r="P2" s="39" t="s">
        <v>9</v>
      </c>
      <c r="Q2" s="38" t="s">
        <v>10</v>
      </c>
      <c r="R2" s="40" t="s">
        <v>8</v>
      </c>
      <c r="S2" s="38" t="s">
        <v>9</v>
      </c>
      <c r="T2" s="38" t="s">
        <v>10</v>
      </c>
      <c r="U2" s="41">
        <v>100</v>
      </c>
      <c r="V2" s="41">
        <v>100</v>
      </c>
      <c r="W2" s="41">
        <v>100</v>
      </c>
      <c r="X2" s="3">
        <v>0</v>
      </c>
      <c r="Y2" s="3">
        <v>0</v>
      </c>
      <c r="Z2" s="3">
        <v>0</v>
      </c>
      <c r="AA2" s="28" t="s">
        <v>18</v>
      </c>
      <c r="AC2" s="29" t="s">
        <v>19</v>
      </c>
      <c r="AF2" s="2"/>
      <c r="AG2" s="2"/>
      <c r="AH2" s="2"/>
      <c r="AI2" s="2"/>
    </row>
    <row r="3" spans="1:35" x14ac:dyDescent="0.25">
      <c r="A3" s="34">
        <v>40548</v>
      </c>
      <c r="B3" s="41">
        <v>17.02</v>
      </c>
      <c r="C3" s="41"/>
      <c r="D3" s="41">
        <v>123.17</v>
      </c>
      <c r="E3" s="4"/>
      <c r="F3" s="42">
        <v>18.7</v>
      </c>
      <c r="G3" s="42">
        <v>20.95</v>
      </c>
      <c r="H3" s="41">
        <v>17.301971810065883</v>
      </c>
      <c r="I3" s="4">
        <f>G3/F3-1</f>
        <v>0.1203208556149733</v>
      </c>
      <c r="J3" s="4">
        <f>F3/B3-1</f>
        <v>9.870740305522907E-2</v>
      </c>
      <c r="K3" s="41">
        <v>77.55</v>
      </c>
      <c r="L3" s="41"/>
      <c r="M3" s="43">
        <v>12.6</v>
      </c>
      <c r="O3" s="4" t="str">
        <f>IF(J3&lt;-2.5%,L4+IF(AC$2="Yes",E4,0),"")</f>
        <v/>
      </c>
      <c r="P3" s="4">
        <f>IF(AND(I3&gt;5%,I3&lt;20%),N4-IF(AC$2="Yes",E4,0),"")</f>
        <v>-3.6070291286659506E-3</v>
      </c>
      <c r="Q3" s="4">
        <f>IF(COUNT(O3:P3)=2,"",IF(COUNT(O3:P3)=1,SUM(O3:P3)+IF(AC$2="Yes",IF(O3&lt;&gt;"",E4,-E4),0),""))</f>
        <v>-1.6585027017763654E-3</v>
      </c>
      <c r="R3" s="4" t="str">
        <f>IF(O3&lt;&gt;"",E4,"")</f>
        <v/>
      </c>
      <c r="S3" s="4">
        <f>IF(P3&lt;&gt;"",-E4,"")</f>
        <v>1.9485264268895852E-3</v>
      </c>
      <c r="T3" s="4">
        <f>IF(COUNT(R3:S3)=2,"",IF(COUNT(R3:S3)=1,SUM(R3:S3),""))</f>
        <v>1.9485264268895852E-3</v>
      </c>
      <c r="U3" s="43">
        <f>IF(O3&lt;&gt;"",(1+O3)*U2,U2)</f>
        <v>100</v>
      </c>
      <c r="V3" s="43">
        <f>IF(P3&lt;&gt;"",(1+P3)*V2,V2)</f>
        <v>99.6392970871334</v>
      </c>
      <c r="W3" s="43">
        <f>IF(Q3&lt;&gt;"",(1+Q3)*W2,W2)</f>
        <v>99.834149729822357</v>
      </c>
      <c r="X3" s="3">
        <f>U3/MAX(U$2:U3)-1</f>
        <v>0</v>
      </c>
      <c r="Y3" s="3">
        <f>V3/MAX(V$2:V3)-1</f>
        <v>-3.6070291286659506E-3</v>
      </c>
      <c r="Z3" s="3">
        <f>W3/MAX(W$2:W3)-1</f>
        <v>-1.6585027017764764E-3</v>
      </c>
      <c r="AA3" s="2"/>
      <c r="AF3" s="2"/>
      <c r="AG3" s="2"/>
      <c r="AH3" s="2"/>
      <c r="AI3" s="2"/>
    </row>
    <row r="4" spans="1:35" x14ac:dyDescent="0.25">
      <c r="A4" s="34">
        <v>40549</v>
      </c>
      <c r="B4" s="41">
        <v>17.399999999999999</v>
      </c>
      <c r="C4" s="4">
        <f t="shared" ref="C4:C31" si="0">B4/B3-1</f>
        <v>2.2326674500587451E-2</v>
      </c>
      <c r="D4" s="41">
        <v>122.93</v>
      </c>
      <c r="E4" s="4">
        <f t="shared" ref="E4:E31" si="1">D4/D3-1</f>
        <v>-1.9485264268895852E-3</v>
      </c>
      <c r="F4" s="42">
        <v>18.649999999999999</v>
      </c>
      <c r="G4" s="42">
        <v>20.9</v>
      </c>
      <c r="H4" s="41">
        <v>17.319795117326631</v>
      </c>
      <c r="I4" s="4">
        <f>G4/F4-1</f>
        <v>0.12064343163538882</v>
      </c>
      <c r="J4" s="4">
        <f>F4/B4-1</f>
        <v>7.1839080459770166E-2</v>
      </c>
      <c r="K4" s="41">
        <v>77.88</v>
      </c>
      <c r="L4" s="4">
        <f t="shared" ref="L4:L43" si="2">K4/K3-1</f>
        <v>4.2553191489360653E-3</v>
      </c>
      <c r="M4" s="43">
        <v>12.53</v>
      </c>
      <c r="N4" s="4">
        <f t="shared" ref="N4:N44" si="3">M4/M3-1</f>
        <v>-5.5555555555555358E-3</v>
      </c>
      <c r="O4" s="4" t="str">
        <f>IF(J4&lt;-2.5%,L5+IF(AC$2="Yes",E5,0),"")</f>
        <v/>
      </c>
      <c r="P4" s="4">
        <f>IF(AND(I4&gt;5%,I4&lt;20%),N5-IF(AC$2="Yes",E5,0),"")</f>
        <v>3.5616140071281777E-4</v>
      </c>
      <c r="Q4" s="4">
        <f>IF(COUNT(O4:P4)=2,"",IF(COUNT(O4:P4)=1,SUM(O4:P4)+IF(AC$2="Yes",IF(O4&lt;&gt;"",E5,-E5),0),""))</f>
        <v>2.3084919953602068E-3</v>
      </c>
      <c r="R4" s="4" t="str">
        <f>IF(O4&lt;&gt;"",E5,"")</f>
        <v/>
      </c>
      <c r="S4" s="4">
        <f>IF(P4&lt;&gt;"",-E5,"")</f>
        <v>1.952330594647389E-3</v>
      </c>
      <c r="T4" s="4">
        <f t="shared" ref="T4:T67" si="4">IF(COUNT(R4:S4)=2,"",IF(COUNT(R4:S4)=1,SUM(R4:S4),""))</f>
        <v>1.952330594647389E-3</v>
      </c>
      <c r="U4" s="43">
        <f t="shared" ref="U4:U67" si="5">IF(O4&lt;&gt;"",(1+O4)*U3,U3)</f>
        <v>100</v>
      </c>
      <c r="V4" s="43">
        <f t="shared" ref="V4:V67" si="6">IF(P4&lt;&gt;"",(1+P4)*V3,V3)</f>
        <v>99.674784758749993</v>
      </c>
      <c r="W4" s="43">
        <f t="shared" ref="W4:W67" si="7">IF(Q4&lt;&gt;"",(1+Q4)*W3,W3)</f>
        <v>100.06461606533725</v>
      </c>
      <c r="X4" s="3">
        <f>U4/MAX(U$2:U4)-1</f>
        <v>0</v>
      </c>
      <c r="Y4" s="3">
        <f>V4/MAX(V$2:V4)-1</f>
        <v>-3.2521524125000978E-3</v>
      </c>
      <c r="Z4" s="3">
        <f>W4/MAX(W$2:W4)-1</f>
        <v>0</v>
      </c>
      <c r="AA4" s="2"/>
      <c r="AF4" s="2"/>
      <c r="AG4" s="2"/>
      <c r="AH4" s="2"/>
      <c r="AI4" s="2"/>
    </row>
    <row r="5" spans="1:35" x14ac:dyDescent="0.25">
      <c r="A5" s="34">
        <v>40550</v>
      </c>
      <c r="B5" s="41">
        <v>17.14</v>
      </c>
      <c r="C5" s="4">
        <f t="shared" si="0"/>
        <v>-1.4942528735632066E-2</v>
      </c>
      <c r="D5" s="41">
        <v>122.69</v>
      </c>
      <c r="E5" s="4">
        <f t="shared" si="1"/>
        <v>-1.952330594647389E-3</v>
      </c>
      <c r="F5" s="42">
        <v>18.7</v>
      </c>
      <c r="G5" s="42">
        <v>21</v>
      </c>
      <c r="H5" s="41">
        <v>17.287105095994516</v>
      </c>
      <c r="I5" s="4">
        <f>G5/F5-1</f>
        <v>0.12299465240641716</v>
      </c>
      <c r="J5" s="4">
        <f>F5/B5-1</f>
        <v>9.1015169194865742E-2</v>
      </c>
      <c r="K5" s="41">
        <v>78.040000000000006</v>
      </c>
      <c r="L5" s="4">
        <f t="shared" si="2"/>
        <v>2.0544427324089565E-3</v>
      </c>
      <c r="M5" s="43">
        <v>12.51</v>
      </c>
      <c r="N5" s="4">
        <f t="shared" si="3"/>
        <v>-1.5961691939345712E-3</v>
      </c>
      <c r="O5" s="4" t="str">
        <f>IF(J5&lt;-2.5%,L6+IF(AC$2="Yes",E6,0),"")</f>
        <v/>
      </c>
      <c r="P5" s="4">
        <f>IF(AND(I5&gt;5%,I5&lt;20%),N6-IF(AC$2="Yes",E6,0),"")</f>
        <v>4.4200355747677778E-3</v>
      </c>
      <c r="Q5" s="4">
        <f>IF(COUNT(O5:P5)=2,"",IF(COUNT(O5:P5)=1,SUM(O5:P5)+IF(AC$2="Yes",IF(O5&lt;&gt;"",E6,-E6),0),""))</f>
        <v>5.6426291031725917E-3</v>
      </c>
      <c r="R5" s="4" t="str">
        <f>IF(O5&lt;&gt;"",E6,"")</f>
        <v/>
      </c>
      <c r="S5" s="4">
        <f>IF(P5&lt;&gt;"",-E6,"")</f>
        <v>1.2225935284048139E-3</v>
      </c>
      <c r="T5" s="4">
        <f t="shared" si="4"/>
        <v>1.2225935284048139E-3</v>
      </c>
      <c r="U5" s="43">
        <f t="shared" si="5"/>
        <v>100</v>
      </c>
      <c r="V5" s="43">
        <f t="shared" si="6"/>
        <v>100.11535085329098</v>
      </c>
      <c r="W5" s="43">
        <f t="shared" si="7"/>
        <v>100.62924358014531</v>
      </c>
      <c r="X5" s="3">
        <f>U5/MAX(U$2:U5)-1</f>
        <v>0</v>
      </c>
      <c r="Y5" s="3">
        <f>V5/MAX(V$2:V5)-1</f>
        <v>0</v>
      </c>
      <c r="Z5" s="3">
        <f>W5/MAX(W$2:W5)-1</f>
        <v>0</v>
      </c>
      <c r="AA5" s="2"/>
      <c r="AF5" s="2"/>
      <c r="AG5" s="2"/>
      <c r="AH5" s="2"/>
      <c r="AI5" s="2"/>
    </row>
    <row r="6" spans="1:35" ht="18.75" x14ac:dyDescent="0.3">
      <c r="A6" s="34">
        <v>40553</v>
      </c>
      <c r="B6" s="41">
        <v>17.54</v>
      </c>
      <c r="C6" s="4">
        <f t="shared" si="0"/>
        <v>2.3337222870478236E-2</v>
      </c>
      <c r="D6" s="41">
        <v>122.54</v>
      </c>
      <c r="E6" s="4">
        <f t="shared" si="1"/>
        <v>-1.2225935284048139E-3</v>
      </c>
      <c r="F6" s="42">
        <v>18.649999999999999</v>
      </c>
      <c r="G6" s="42">
        <v>21</v>
      </c>
      <c r="H6" s="41">
        <v>17.333085987631875</v>
      </c>
      <c r="I6" s="4">
        <f>G6/F6-1</f>
        <v>0.12600536193029499</v>
      </c>
      <c r="J6" s="4">
        <f>F6/B6-1</f>
        <v>6.3283922462941788E-2</v>
      </c>
      <c r="K6" s="41">
        <v>77.88</v>
      </c>
      <c r="L6" s="4">
        <f t="shared" si="2"/>
        <v>-2.050230650948337E-3</v>
      </c>
      <c r="M6" s="43">
        <v>12.55</v>
      </c>
      <c r="N6" s="4">
        <f t="shared" si="3"/>
        <v>3.1974420463629638E-3</v>
      </c>
      <c r="O6" s="4" t="str">
        <f>IF(J6&lt;-2.5%,L7+IF(AC$2="Yes",E7,0),"")</f>
        <v/>
      </c>
      <c r="P6" s="4">
        <f>IF(AND(I6&gt;5%,I6&lt;20%),N7-IF(AC$2="Yes",E7,0),"")</f>
        <v>2.5973013446459081E-2</v>
      </c>
      <c r="Q6" s="4">
        <f>IF(COUNT(O6:P6)=2,"",IF(COUNT(O6:P6)=1,SUM(O6:P6)+IF(AC$2="Yes",IF(O6&lt;&gt;"",E7,-E7),0),""))</f>
        <v>2.2463955179770734E-2</v>
      </c>
      <c r="R6" s="4" t="str">
        <f>IF(O6&lt;&gt;"",E7,"")</f>
        <v/>
      </c>
      <c r="S6" s="4">
        <f>IF(P6&lt;&gt;"",-E7,"")</f>
        <v>-3.5090582666883474E-3</v>
      </c>
      <c r="T6" s="4">
        <f t="shared" si="4"/>
        <v>-3.5090582666883474E-3</v>
      </c>
      <c r="U6" s="43">
        <f t="shared" si="5"/>
        <v>100</v>
      </c>
      <c r="V6" s="43">
        <f t="shared" si="6"/>
        <v>102.71564820720047</v>
      </c>
      <c r="W6" s="43">
        <f t="shared" si="7"/>
        <v>102.88977439770393</v>
      </c>
      <c r="X6" s="3">
        <f>U6/MAX(U$2:U6)-1</f>
        <v>0</v>
      </c>
      <c r="Y6" s="3">
        <f>V6/MAX(V$2:V6)-1</f>
        <v>0</v>
      </c>
      <c r="Z6" s="3">
        <f>W6/MAX(W$2:W6)-1</f>
        <v>0</v>
      </c>
      <c r="AA6" s="2"/>
      <c r="AB6" s="13"/>
      <c r="AC6" s="31" t="s">
        <v>25</v>
      </c>
      <c r="AD6" s="31"/>
      <c r="AE6" s="31"/>
      <c r="AF6" s="2"/>
      <c r="AG6" s="2"/>
      <c r="AH6" s="2"/>
      <c r="AI6" s="2"/>
    </row>
    <row r="7" spans="1:35" x14ac:dyDescent="0.25">
      <c r="A7" s="34">
        <v>40554</v>
      </c>
      <c r="B7" s="41">
        <v>16.89</v>
      </c>
      <c r="C7" s="4">
        <f t="shared" si="0"/>
        <v>-3.7058152793614463E-2</v>
      </c>
      <c r="D7" s="41">
        <v>122.97</v>
      </c>
      <c r="E7" s="4">
        <f t="shared" si="1"/>
        <v>3.5090582666883474E-3</v>
      </c>
      <c r="F7" s="42">
        <v>17.95</v>
      </c>
      <c r="G7" s="42">
        <v>20.399999999999999</v>
      </c>
      <c r="H7" s="41">
        <v>17.252524898971533</v>
      </c>
      <c r="I7" s="4">
        <f>G7/F7-1</f>
        <v>0.13649025069637877</v>
      </c>
      <c r="J7" s="4">
        <f>F7/B7-1</f>
        <v>6.275902901124919E-2</v>
      </c>
      <c r="K7" s="41">
        <v>75.73</v>
      </c>
      <c r="L7" s="4">
        <f t="shared" si="2"/>
        <v>-2.7606574216743618E-2</v>
      </c>
      <c r="M7" s="43">
        <v>12.92</v>
      </c>
      <c r="N7" s="4">
        <f t="shared" si="3"/>
        <v>2.9482071713147429E-2</v>
      </c>
      <c r="O7" s="4" t="str">
        <f>IF(J7&lt;-2.5%,L8+IF(AC$2="Yes",E8,0),"")</f>
        <v/>
      </c>
      <c r="P7" s="4">
        <f>IF(AND(I7&gt;5%,I7&lt;20%),N8-IF(AC$2="Yes",E8,0),"")</f>
        <v>3.5091055207152388E-2</v>
      </c>
      <c r="Q7" s="4">
        <f>IF(COUNT(O7:P7)=2,"",IF(COUNT(O7:P7)=1,SUM(O7:P7)+IF(AC$2="Yes",IF(O7&lt;&gt;"",E8,-E8),0),""))</f>
        <v>2.6064463355481182E-2</v>
      </c>
      <c r="R7" s="4" t="str">
        <f>IF(O7&lt;&gt;"",E8,"")</f>
        <v/>
      </c>
      <c r="S7" s="4">
        <f>IF(P7&lt;&gt;"",-E8,"")</f>
        <v>-9.0265918516712063E-3</v>
      </c>
      <c r="T7" s="4">
        <f t="shared" si="4"/>
        <v>-9.0265918516712063E-3</v>
      </c>
      <c r="U7" s="43">
        <f t="shared" si="5"/>
        <v>100</v>
      </c>
      <c r="V7" s="43">
        <f t="shared" si="6"/>
        <v>106.32004868907779</v>
      </c>
      <c r="W7" s="43">
        <f t="shared" si="7"/>
        <v>105.57154115214661</v>
      </c>
      <c r="X7" s="3">
        <f>U7/MAX(U$2:U7)-1</f>
        <v>0</v>
      </c>
      <c r="Y7" s="3">
        <f>V7/MAX(V$2:V7)-1</f>
        <v>0</v>
      </c>
      <c r="Z7" s="3">
        <f>W7/MAX(W$2:W7)-1</f>
        <v>0</v>
      </c>
      <c r="AA7" s="2"/>
      <c r="AC7" s="11" t="s">
        <v>8</v>
      </c>
      <c r="AD7" s="11" t="s">
        <v>9</v>
      </c>
      <c r="AE7" s="11" t="s">
        <v>10</v>
      </c>
      <c r="AF7" s="2"/>
      <c r="AG7" s="2"/>
      <c r="AH7" s="2"/>
      <c r="AI7" s="2"/>
    </row>
    <row r="8" spans="1:35" x14ac:dyDescent="0.25">
      <c r="A8" s="34">
        <v>40555</v>
      </c>
      <c r="B8" s="41">
        <v>16.239999999999998</v>
      </c>
      <c r="C8" s="4">
        <f t="shared" si="0"/>
        <v>-3.8484310242747344E-2</v>
      </c>
      <c r="D8" s="41">
        <v>124.08</v>
      </c>
      <c r="E8" s="4">
        <f t="shared" si="1"/>
        <v>9.0265918516712063E-3</v>
      </c>
      <c r="F8" s="42">
        <v>17</v>
      </c>
      <c r="G8" s="42">
        <v>19.45</v>
      </c>
      <c r="H8" s="41">
        <v>17.068429462794889</v>
      </c>
      <c r="I8" s="4">
        <f>G8/F8-1</f>
        <v>0.14411764705882346</v>
      </c>
      <c r="J8" s="4">
        <f>F8/B8-1</f>
        <v>4.6798029556650356E-2</v>
      </c>
      <c r="K8" s="41">
        <v>72.349999999999994</v>
      </c>
      <c r="L8" s="4">
        <f t="shared" si="2"/>
        <v>-4.46322461375942E-2</v>
      </c>
      <c r="M8" s="43">
        <v>13.49</v>
      </c>
      <c r="N8" s="4">
        <f t="shared" si="3"/>
        <v>4.4117647058823595E-2</v>
      </c>
      <c r="O8" s="4" t="str">
        <f>IF(J8&lt;-2.5%,L9+IF(AC$2="Yes",E9,0),"")</f>
        <v/>
      </c>
      <c r="P8" s="4">
        <f>IF(AND(I8&gt;5%,I8&lt;20%),N9-IF(AC$2="Yes",E9,0),"")</f>
        <v>1.0507341445940455E-2</v>
      </c>
      <c r="Q8" s="4">
        <f>IF(COUNT(O8:P8)=2,"",IF(COUNT(O8:P8)=1,SUM(O8:P8)+IF(AC$2="Yes",IF(O8&lt;&gt;"",E9,-E9),0),""))</f>
        <v>1.2119204759931446E-2</v>
      </c>
      <c r="R8" s="4" t="str">
        <f>IF(O8&lt;&gt;"",E9,"")</f>
        <v/>
      </c>
      <c r="S8" s="4">
        <f>IF(P8&lt;&gt;"",-E9,"")</f>
        <v>1.611863313990991E-3</v>
      </c>
      <c r="T8" s="4">
        <f t="shared" si="4"/>
        <v>1.611863313990991E-3</v>
      </c>
      <c r="U8" s="43">
        <f t="shared" si="5"/>
        <v>100</v>
      </c>
      <c r="V8" s="43">
        <f t="shared" si="6"/>
        <v>107.43718974320295</v>
      </c>
      <c r="W8" s="43">
        <f t="shared" si="7"/>
        <v>106.850984276191</v>
      </c>
      <c r="X8" s="3">
        <f>U8/MAX(U$2:U8)-1</f>
        <v>0</v>
      </c>
      <c r="Y8" s="3">
        <f>V8/MAX(V$2:V8)-1</f>
        <v>0</v>
      </c>
      <c r="Z8" s="3">
        <f>W8/MAX(W$2:W8)-1</f>
        <v>0</v>
      </c>
      <c r="AA8" s="2"/>
      <c r="AB8" s="1" t="s">
        <v>26</v>
      </c>
      <c r="AC8" s="14">
        <f>AVERAGE(O3:O500)</f>
        <v>1.5604666774117858E-2</v>
      </c>
      <c r="AD8" s="14">
        <f>AVERAGE(P3:P500)</f>
        <v>3.6145732710927336E-3</v>
      </c>
      <c r="AE8" s="14">
        <f>AVERAGE(Q3:Q500)</f>
        <v>4.5266257219344352E-3</v>
      </c>
      <c r="AF8" s="2"/>
      <c r="AG8" s="2"/>
      <c r="AH8" s="2"/>
      <c r="AI8" s="2"/>
    </row>
    <row r="9" spans="1:35" x14ac:dyDescent="0.25">
      <c r="A9" s="34">
        <v>40556</v>
      </c>
      <c r="B9" s="41">
        <v>16.39</v>
      </c>
      <c r="C9" s="4">
        <f t="shared" si="0"/>
        <v>9.2364532019706402E-3</v>
      </c>
      <c r="D9" s="41">
        <v>123.88</v>
      </c>
      <c r="E9" s="4">
        <f t="shared" si="1"/>
        <v>-1.611863313990991E-3</v>
      </c>
      <c r="F9" s="42">
        <v>16.95</v>
      </c>
      <c r="G9" s="42">
        <v>19.3</v>
      </c>
      <c r="H9" s="41">
        <v>16.945078651377635</v>
      </c>
      <c r="I9" s="4">
        <f>G9/F9-1</f>
        <v>0.13864306784660774</v>
      </c>
      <c r="J9" s="4">
        <f>F9/B9-1</f>
        <v>3.4167175106772252E-2</v>
      </c>
      <c r="K9" s="41">
        <v>71.5</v>
      </c>
      <c r="L9" s="4">
        <f t="shared" si="2"/>
        <v>-1.1748445058742174E-2</v>
      </c>
      <c r="M9" s="43">
        <v>13.61</v>
      </c>
      <c r="N9" s="4">
        <f t="shared" si="3"/>
        <v>8.8954781319494636E-3</v>
      </c>
      <c r="O9" s="4" t="str">
        <f>IF(J9&lt;-2.5%,L10+IF(AC$2="Yes",E10,0),"")</f>
        <v/>
      </c>
      <c r="P9" s="4">
        <f>IF(AND(I9&gt;5%,I9&lt;20%),N10-IF(AC$2="Yes",E10,0),"")</f>
        <v>3.6900859474588099E-2</v>
      </c>
      <c r="Q9" s="4">
        <f>IF(COUNT(O9:P9)=2,"",IF(COUNT(O9:P9)=1,SUM(O9:P9)+IF(AC$2="Yes",IF(O9&lt;&gt;"",E10,-E10),0),""))</f>
        <v>2.9716487501711075E-2</v>
      </c>
      <c r="R9" s="4" t="str">
        <f>IF(O9&lt;&gt;"",E10,"")</f>
        <v/>
      </c>
      <c r="S9" s="4">
        <f>IF(P9&lt;&gt;"",-E10,"")</f>
        <v>-7.1843719728770239E-3</v>
      </c>
      <c r="T9" s="4">
        <f t="shared" si="4"/>
        <v>-7.1843719728770239E-3</v>
      </c>
      <c r="U9" s="43">
        <f t="shared" si="5"/>
        <v>100</v>
      </c>
      <c r="V9" s="43">
        <f t="shared" si="6"/>
        <v>111.40171438426154</v>
      </c>
      <c r="W9" s="43">
        <f t="shared" si="7"/>
        <v>110.02622021497996</v>
      </c>
      <c r="X9" s="3">
        <f>U9/MAX(U$2:U9)-1</f>
        <v>0</v>
      </c>
      <c r="Y9" s="3">
        <f>V9/MAX(V$2:V9)-1</f>
        <v>0</v>
      </c>
      <c r="Z9" s="3">
        <f>W9/MAX(W$2:W9)-1</f>
        <v>0</v>
      </c>
      <c r="AA9" s="2"/>
      <c r="AB9" s="1" t="s">
        <v>36</v>
      </c>
      <c r="AC9" s="3">
        <f>_xlfn.STDEV.S(O3:O500)</f>
        <v>4.9817372203225255E-2</v>
      </c>
      <c r="AD9" s="3">
        <f>_xlfn.STDEV.S(P3:P500)</f>
        <v>3.177375237262265E-2</v>
      </c>
      <c r="AE9" s="3">
        <f>_xlfn.STDEV.S(Q3:Q500)</f>
        <v>2.7608680585855361E-2</v>
      </c>
      <c r="AF9" s="2"/>
      <c r="AG9" s="2"/>
      <c r="AH9" s="2"/>
      <c r="AI9" s="2"/>
    </row>
    <row r="10" spans="1:35" x14ac:dyDescent="0.25">
      <c r="A10" s="34">
        <v>40557</v>
      </c>
      <c r="B10" s="41">
        <v>15.46</v>
      </c>
      <c r="C10" s="4">
        <f t="shared" si="0"/>
        <v>-5.6741915802318466E-2</v>
      </c>
      <c r="D10" s="41">
        <v>124.77</v>
      </c>
      <c r="E10" s="4">
        <f t="shared" si="1"/>
        <v>7.1843719728770239E-3</v>
      </c>
      <c r="F10" s="42">
        <v>16.25</v>
      </c>
      <c r="G10" s="42">
        <v>18.399999999999999</v>
      </c>
      <c r="H10" s="41">
        <v>16.675064351127155</v>
      </c>
      <c r="I10" s="4">
        <f>G10/F10-1</f>
        <v>0.13230769230769224</v>
      </c>
      <c r="J10" s="4">
        <f>F10/B10-1</f>
        <v>5.1099611901681774E-2</v>
      </c>
      <c r="K10" s="41">
        <v>68.55</v>
      </c>
      <c r="L10" s="4">
        <f t="shared" si="2"/>
        <v>-4.1258741258741294E-2</v>
      </c>
      <c r="M10" s="43">
        <v>14.21</v>
      </c>
      <c r="N10" s="4">
        <f t="shared" si="3"/>
        <v>4.4085231447465123E-2</v>
      </c>
      <c r="O10" s="4" t="str">
        <f>IF(J10&lt;-2.5%,L11+IF(AC$2="Yes",E11,0),"")</f>
        <v/>
      </c>
      <c r="P10" s="4">
        <f>IF(AND(I10&gt;5%,I10&lt;20%),N11-IF(AC$2="Yes",E11,0),"")</f>
        <v>2.9904595179973015E-2</v>
      </c>
      <c r="Q10" s="4">
        <f>IF(COUNT(O10:P10)=2,"",IF(COUNT(O10:P10)=1,SUM(O10:P10)+IF(AC$2="Yes",IF(O10&lt;&gt;"",E11,-E11),0),""))</f>
        <v>2.8141350810332977E-2</v>
      </c>
      <c r="R10" s="4" t="str">
        <f>IF(O10&lt;&gt;"",E11,"")</f>
        <v/>
      </c>
      <c r="S10" s="4">
        <f>IF(P10&lt;&gt;"",-E11,"")</f>
        <v>-1.7632443696400379E-3</v>
      </c>
      <c r="T10" s="4">
        <f t="shared" si="4"/>
        <v>-1.7632443696400379E-3</v>
      </c>
      <c r="U10" s="43">
        <f t="shared" si="5"/>
        <v>100</v>
      </c>
      <c r="V10" s="43">
        <f t="shared" si="6"/>
        <v>114.73313755527785</v>
      </c>
      <c r="W10" s="43">
        <f t="shared" si="7"/>
        <v>113.12250667638466</v>
      </c>
      <c r="X10" s="3">
        <f>U10/MAX(U$2:U10)-1</f>
        <v>0</v>
      </c>
      <c r="Y10" s="3">
        <f>V10/MAX(V$2:V10)-1</f>
        <v>0</v>
      </c>
      <c r="Z10" s="3">
        <f>W10/MAX(W$2:W10)-1</f>
        <v>0</v>
      </c>
      <c r="AA10" s="2"/>
      <c r="AB10" s="1" t="s">
        <v>28</v>
      </c>
      <c r="AC10" s="2">
        <f>COUNT(O3:O500)</f>
        <v>36</v>
      </c>
      <c r="AD10" s="2">
        <f>COUNT(P3:P500)</f>
        <v>305</v>
      </c>
      <c r="AE10" s="2">
        <f>COUNT(Q3:Q500)</f>
        <v>335</v>
      </c>
      <c r="AF10" s="2"/>
      <c r="AG10" s="2"/>
      <c r="AH10" s="2"/>
      <c r="AI10" s="2"/>
    </row>
    <row r="11" spans="1:35" x14ac:dyDescent="0.25">
      <c r="A11" s="34">
        <v>40561</v>
      </c>
      <c r="B11" s="41">
        <v>15.87</v>
      </c>
      <c r="C11" s="4">
        <f t="shared" si="0"/>
        <v>2.6520051746442341E-2</v>
      </c>
      <c r="D11" s="41">
        <v>124.99</v>
      </c>
      <c r="E11" s="4">
        <f t="shared" si="1"/>
        <v>1.7632443696400379E-3</v>
      </c>
      <c r="F11" s="42">
        <v>15.9</v>
      </c>
      <c r="G11" s="42">
        <v>17.850000000000001</v>
      </c>
      <c r="H11" s="41">
        <v>16.52868901455858</v>
      </c>
      <c r="I11" s="4">
        <f>G11/F11-1</f>
        <v>0.12264150943396235</v>
      </c>
      <c r="J11" s="4">
        <f>F11/B11-1</f>
        <v>1.890359168241984E-3</v>
      </c>
      <c r="K11" s="41">
        <v>66.459999999999994</v>
      </c>
      <c r="L11" s="4">
        <f t="shared" si="2"/>
        <v>-3.0488694383661641E-2</v>
      </c>
      <c r="M11" s="43">
        <v>14.660000000000002</v>
      </c>
      <c r="N11" s="4">
        <f t="shared" si="3"/>
        <v>3.1667839549613053E-2</v>
      </c>
      <c r="O11" s="4" t="str">
        <f>IF(J11&lt;-2.5%,L12+IF(AC$2="Yes",E12,0),"")</f>
        <v/>
      </c>
      <c r="P11" s="4">
        <f>IF(AND(I11&gt;5%,I11&lt;20%),N12-IF(AC$2="Yes",E12,0),"")</f>
        <v>-4.8822241386405119E-2</v>
      </c>
      <c r="Q11" s="4">
        <f>IF(COUNT(O11:P11)=2,"",IF(COUNT(O11:P11)=1,SUM(O11:P11)+IF(AC$2="Yes",IF(O11&lt;&gt;"",E12,-E12),0),""))</f>
        <v>-3.8981454123424131E-2</v>
      </c>
      <c r="R11" s="4" t="str">
        <f>IF(O11&lt;&gt;"",E12,"")</f>
        <v/>
      </c>
      <c r="S11" s="4">
        <f>IF(P11&lt;&gt;"",-E12,"")</f>
        <v>9.8407872629809878E-3</v>
      </c>
      <c r="T11" s="4">
        <f t="shared" si="4"/>
        <v>9.8407872629809878E-3</v>
      </c>
      <c r="U11" s="43">
        <f t="shared" si="5"/>
        <v>100</v>
      </c>
      <c r="V11" s="43">
        <f t="shared" si="6"/>
        <v>109.13160861853446</v>
      </c>
      <c r="W11" s="43">
        <f t="shared" si="7"/>
        <v>108.71282687205243</v>
      </c>
      <c r="X11" s="3">
        <f>U11/MAX(U$2:U11)-1</f>
        <v>0</v>
      </c>
      <c r="Y11" s="3">
        <f>V11/MAX(V$2:V11)-1</f>
        <v>-4.8822241386405119E-2</v>
      </c>
      <c r="Z11" s="3">
        <f>W11/MAX(W$2:W11)-1</f>
        <v>-3.8981454123424131E-2</v>
      </c>
      <c r="AA11" s="2"/>
      <c r="AB11" s="1" t="s">
        <v>29</v>
      </c>
      <c r="AC11" s="15">
        <f>AC10/COUNT($A3:$A500)</f>
        <v>7.7253218884120178E-2</v>
      </c>
      <c r="AD11" s="15">
        <f>AD10/COUNT($A3:$A500)</f>
        <v>0.65450643776824036</v>
      </c>
      <c r="AE11" s="15">
        <f>AE10/COUNT($A3:$A500)</f>
        <v>0.7188841201716738</v>
      </c>
      <c r="AF11" s="2"/>
      <c r="AG11" s="2"/>
      <c r="AH11" s="2"/>
      <c r="AI11" s="2"/>
    </row>
    <row r="12" spans="1:35" x14ac:dyDescent="0.25">
      <c r="A12" s="34">
        <v>40562</v>
      </c>
      <c r="B12" s="41">
        <v>17.309999999999999</v>
      </c>
      <c r="C12" s="4">
        <f t="shared" si="0"/>
        <v>9.0737240075614345E-2</v>
      </c>
      <c r="D12" s="41">
        <v>123.76</v>
      </c>
      <c r="E12" s="4">
        <f t="shared" si="1"/>
        <v>-9.8407872629809878E-3</v>
      </c>
      <c r="F12" s="42">
        <v>18.75</v>
      </c>
      <c r="G12" s="42">
        <v>20.9</v>
      </c>
      <c r="H12" s="41">
        <v>16.670745557366111</v>
      </c>
      <c r="I12" s="4">
        <f>G12/F12-1</f>
        <v>0.11466666666666669</v>
      </c>
      <c r="J12" s="4">
        <f>F12/B12-1</f>
        <v>8.3188908145580776E-2</v>
      </c>
      <c r="K12" s="41">
        <v>69.92</v>
      </c>
      <c r="L12" s="4">
        <f t="shared" si="2"/>
        <v>5.2061390309960931E-2</v>
      </c>
      <c r="M12" s="43">
        <v>13.8</v>
      </c>
      <c r="N12" s="4">
        <f t="shared" si="3"/>
        <v>-5.8663028649386106E-2</v>
      </c>
      <c r="O12" s="4" t="str">
        <f>IF(J12&lt;-2.5%,L13+IF(AC$2="Yes",E13,0),"")</f>
        <v/>
      </c>
      <c r="P12" s="4">
        <f>IF(AND(I12&gt;5%,I12&lt;20%),N13-IF(AC$2="Yes",E13,0),"")</f>
        <v>1.2887027720787425E-2</v>
      </c>
      <c r="Q12" s="4">
        <f>IF(COUNT(O12:P12)=2,"",IF(COUNT(O12:P12)=1,SUM(O12:P12)+IF(AC$2="Yes",IF(O12&lt;&gt;"",E13,-E13),0),""))</f>
        <v>1.4179852543024118E-2</v>
      </c>
      <c r="R12" s="4" t="str">
        <f>IF(O12&lt;&gt;"",E13,"")</f>
        <v/>
      </c>
      <c r="S12" s="4">
        <f>IF(P12&lt;&gt;"",-E13,"")</f>
        <v>1.2928248222366934E-3</v>
      </c>
      <c r="T12" s="4">
        <f t="shared" si="4"/>
        <v>1.2928248222366934E-3</v>
      </c>
      <c r="U12" s="43">
        <f t="shared" si="5"/>
        <v>100</v>
      </c>
      <c r="V12" s="43">
        <f t="shared" si="6"/>
        <v>110.53799068401565</v>
      </c>
      <c r="W12" s="43">
        <f t="shared" si="7"/>
        <v>110.25435872663344</v>
      </c>
      <c r="X12" s="3">
        <f>U12/MAX(U$2:U12)-1</f>
        <v>0</v>
      </c>
      <c r="Y12" s="3">
        <f>V12/MAX(V$2:V12)-1</f>
        <v>-3.6564387243755103E-2</v>
      </c>
      <c r="Z12" s="3">
        <f>W12/MAX(W$2:W12)-1</f>
        <v>-2.5354352851782891E-2</v>
      </c>
      <c r="AA12" s="2"/>
      <c r="AB12" s="1" t="s">
        <v>27</v>
      </c>
      <c r="AC12" s="3">
        <f>COUNTIF(O3:O500,"&gt;0")/AC10</f>
        <v>0.55555555555555558</v>
      </c>
      <c r="AD12" s="3">
        <f>COUNTIF(P3:P500,"&gt;0")/AD10</f>
        <v>0.59672131147540985</v>
      </c>
      <c r="AE12" s="3">
        <f>COUNTIF(Q3:Q500,"&gt;0")/AE10</f>
        <v>0.60895522388059697</v>
      </c>
      <c r="AF12" s="2"/>
      <c r="AG12" s="2"/>
      <c r="AH12" s="2"/>
      <c r="AI12" s="2"/>
    </row>
    <row r="13" spans="1:35" x14ac:dyDescent="0.25">
      <c r="A13" s="34">
        <v>40563</v>
      </c>
      <c r="B13" s="41">
        <v>17.989999999999998</v>
      </c>
      <c r="C13" s="4">
        <f t="shared" si="0"/>
        <v>3.9283651068746428E-2</v>
      </c>
      <c r="D13" s="41">
        <v>123.6</v>
      </c>
      <c r="E13" s="4">
        <f t="shared" si="1"/>
        <v>-1.2928248222366934E-3</v>
      </c>
      <c r="F13" s="42">
        <v>18.649999999999999</v>
      </c>
      <c r="G13" s="42">
        <v>20.85</v>
      </c>
      <c r="H13" s="41">
        <v>16.910610001481363</v>
      </c>
      <c r="I13" s="4">
        <f>G13/F13-1</f>
        <v>0.11796246648793574</v>
      </c>
      <c r="J13" s="4">
        <f>F13/B13-1</f>
        <v>3.6687048360200203E-2</v>
      </c>
      <c r="K13" s="41">
        <v>69.31</v>
      </c>
      <c r="L13" s="4">
        <f t="shared" si="2"/>
        <v>-8.7242562929061851E-3</v>
      </c>
      <c r="M13" s="43">
        <v>13.96</v>
      </c>
      <c r="N13" s="4">
        <f t="shared" si="3"/>
        <v>1.1594202898550732E-2</v>
      </c>
      <c r="O13" s="4" t="str">
        <f>IF(J13&lt;-2.5%,L14+IF(AC$2="Yes",E14,0),"")</f>
        <v/>
      </c>
      <c r="P13" s="4">
        <f>IF(AND(I13&gt;5%,I13&lt;20%),N14-IF(AC$2="Yes",E14,0),"")</f>
        <v>-1.0861360706966861E-2</v>
      </c>
      <c r="Q13" s="4">
        <f>IF(COUNT(O13:P13)=2,"",IF(COUNT(O13:P13)=1,SUM(O13:P13)+IF(AC$2="Yes",IF(O13&lt;&gt;"",E14,-E14),0),""))</f>
        <v>-1.3126732875251679E-2</v>
      </c>
      <c r="R13" s="4" t="str">
        <f>IF(O13&lt;&gt;"",E14,"")</f>
        <v/>
      </c>
      <c r="S13" s="4">
        <f>IF(P13&lt;&gt;"",-E14,"")</f>
        <v>-2.2653721682848182E-3</v>
      </c>
      <c r="T13" s="4">
        <f t="shared" si="4"/>
        <v>-2.2653721682848182E-3</v>
      </c>
      <c r="U13" s="43">
        <f t="shared" si="5"/>
        <v>100</v>
      </c>
      <c r="V13" s="43">
        <f t="shared" si="6"/>
        <v>109.33739769537321</v>
      </c>
      <c r="W13" s="43">
        <f t="shared" si="7"/>
        <v>108.80707921129675</v>
      </c>
      <c r="X13" s="3">
        <f>U13/MAX(U$2:U13)-1</f>
        <v>0</v>
      </c>
      <c r="Y13" s="3">
        <f>V13/MAX(V$2:V13)-1</f>
        <v>-4.7028608951838358E-2</v>
      </c>
      <c r="Z13" s="3">
        <f>W13/MAX(W$2:W13)-1</f>
        <v>-3.8148265909924262E-2</v>
      </c>
      <c r="AA13" s="2"/>
      <c r="AB13" s="1" t="s">
        <v>30</v>
      </c>
      <c r="AC13" s="4">
        <f>AVERAGEIF(O3:O500,"&gt;0")</f>
        <v>4.7255231509759014E-2</v>
      </c>
      <c r="AD13" s="4">
        <f>AVERAGEIF(P3:P500,"&gt;0")</f>
        <v>2.3688518457525967E-2</v>
      </c>
      <c r="AE13" s="4">
        <f>AVERAGEIF(Q3:Q500,"&gt;0")</f>
        <v>2.0903358612690878E-2</v>
      </c>
      <c r="AF13" s="2"/>
      <c r="AG13" s="2"/>
      <c r="AH13" s="2"/>
      <c r="AI13" s="2"/>
    </row>
    <row r="14" spans="1:35" x14ac:dyDescent="0.25">
      <c r="A14" s="34">
        <v>40564</v>
      </c>
      <c r="B14" s="41">
        <v>18.47</v>
      </c>
      <c r="C14" s="4">
        <f t="shared" si="0"/>
        <v>2.6681489716509299E-2</v>
      </c>
      <c r="D14" s="41">
        <v>123.88</v>
      </c>
      <c r="E14" s="4">
        <f t="shared" si="1"/>
        <v>2.2653721682848182E-3</v>
      </c>
      <c r="F14" s="42">
        <v>18.850000000000001</v>
      </c>
      <c r="G14" s="42">
        <v>21</v>
      </c>
      <c r="H14" s="41">
        <v>17.194135455757479</v>
      </c>
      <c r="I14" s="4">
        <f>G14/F14-1</f>
        <v>0.11405835543766574</v>
      </c>
      <c r="J14" s="4">
        <f>F14/B14-1</f>
        <v>2.0573903627504109E-2</v>
      </c>
      <c r="K14" s="41">
        <v>69.97</v>
      </c>
      <c r="L14" s="4">
        <f t="shared" si="2"/>
        <v>9.5224354350020857E-3</v>
      </c>
      <c r="M14" s="43">
        <v>13.84</v>
      </c>
      <c r="N14" s="4">
        <f t="shared" si="3"/>
        <v>-8.5959885386820423E-3</v>
      </c>
      <c r="O14" s="4" t="str">
        <f>IF(J14&lt;-2.5%,L15+IF(AC$2="Yes",E15,0),"")</f>
        <v/>
      </c>
      <c r="P14" s="4">
        <f>IF(AND(I14&gt;5%,I14&lt;20%),N15-IF(AC$2="Yes",E15,0),"")</f>
        <v>1.5303127583845111E-2</v>
      </c>
      <c r="Q14" s="4">
        <f>IF(COUNT(O14:P14)=2,"",IF(COUNT(O14:P14)=1,SUM(O14:P14)+IF(AC$2="Yes",IF(O14&lt;&gt;"",E15,-E15),0),""))</f>
        <v>9.6524979422565327E-3</v>
      </c>
      <c r="R14" s="4" t="str">
        <f>IF(O14&lt;&gt;"",E15,"")</f>
        <v/>
      </c>
      <c r="S14" s="4">
        <f>IF(P14&lt;&gt;"",-E15,"")</f>
        <v>-5.6506296415885782E-3</v>
      </c>
      <c r="T14" s="4">
        <f t="shared" si="4"/>
        <v>-5.6506296415885782E-3</v>
      </c>
      <c r="U14" s="43">
        <f t="shared" si="5"/>
        <v>100</v>
      </c>
      <c r="V14" s="43">
        <f t="shared" si="6"/>
        <v>111.01060184199112</v>
      </c>
      <c r="W14" s="43">
        <f t="shared" si="7"/>
        <v>109.85733931948674</v>
      </c>
      <c r="X14" s="3">
        <f>U14/MAX(U$2:U14)-1</f>
        <v>0</v>
      </c>
      <c r="Y14" s="3">
        <f>V14/MAX(V$2:V14)-1</f>
        <v>-3.2445166170874007E-2</v>
      </c>
      <c r="Z14" s="3">
        <f>W14/MAX(W$2:W14)-1</f>
        <v>-2.8863994025863926E-2</v>
      </c>
      <c r="AA14" s="2"/>
      <c r="AB14" s="1" t="s">
        <v>31</v>
      </c>
      <c r="AC14" s="4">
        <f>AVERAGEIF(O3:O500,"&lt;=0")</f>
        <v>-2.395853914543359E-2</v>
      </c>
      <c r="AD14" s="4">
        <f>AVERAGEIF(P3:P500,"&lt;=0")</f>
        <v>-2.6088337492572698E-2</v>
      </c>
      <c r="AE14" s="4">
        <f>AVERAGEIF(Q3:Q500,"&lt;=0")</f>
        <v>-2.0976072825503071E-2</v>
      </c>
      <c r="AF14" s="2"/>
      <c r="AG14" s="2"/>
      <c r="AH14" s="2"/>
      <c r="AI14" s="2"/>
    </row>
    <row r="15" spans="1:35" x14ac:dyDescent="0.25">
      <c r="A15" s="34">
        <v>40567</v>
      </c>
      <c r="B15" s="41">
        <v>17.649999999999999</v>
      </c>
      <c r="C15" s="4">
        <f t="shared" si="0"/>
        <v>-4.4396318354087749E-2</v>
      </c>
      <c r="D15" s="41">
        <v>124.58</v>
      </c>
      <c r="E15" s="4">
        <f t="shared" si="1"/>
        <v>5.6506296415885782E-3</v>
      </c>
      <c r="F15" s="42">
        <v>18.399999999999999</v>
      </c>
      <c r="G15" s="42">
        <v>20.55</v>
      </c>
      <c r="H15" s="41">
        <v>17.27701991834703</v>
      </c>
      <c r="I15" s="4">
        <f>G15/F15-1</f>
        <v>0.11684782608695654</v>
      </c>
      <c r="J15" s="4">
        <f>F15/B15-1</f>
        <v>4.2492917847025469E-2</v>
      </c>
      <c r="K15" s="41">
        <v>68.459999999999994</v>
      </c>
      <c r="L15" s="4">
        <f t="shared" si="2"/>
        <v>-2.1580677433185702E-2</v>
      </c>
      <c r="M15" s="43">
        <v>14.13</v>
      </c>
      <c r="N15" s="4">
        <f t="shared" si="3"/>
        <v>2.0953757225433689E-2</v>
      </c>
      <c r="O15" s="4" t="str">
        <f>IF(J15&lt;-2.5%,L16+IF(AC$2="Yes",E16,0),"")</f>
        <v/>
      </c>
      <c r="P15" s="4">
        <f>IF(AND(I15&gt;5%,I15&lt;20%),N16-IF(AC$2="Yes",E16,0),"")</f>
        <v>4.3921106410815813E-3</v>
      </c>
      <c r="Q15" s="4">
        <f>IF(COUNT(O15:P15)=2,"",IF(COUNT(O15:P15)=1,SUM(O15:P15)+IF(AC$2="Yes",IF(O15&lt;&gt;"",E16,-E16),0),""))</f>
        <v>3.8302226975914788E-3</v>
      </c>
      <c r="R15" s="4" t="str">
        <f>IF(O15&lt;&gt;"",E16,"")</f>
        <v/>
      </c>
      <c r="S15" s="4">
        <f>IF(P15&lt;&gt;"",-E16,"")</f>
        <v>-5.6188794349010251E-4</v>
      </c>
      <c r="T15" s="4">
        <f t="shared" si="4"/>
        <v>-5.6188794349010251E-4</v>
      </c>
      <c r="U15" s="43">
        <f t="shared" si="5"/>
        <v>100</v>
      </c>
      <c r="V15" s="43">
        <f t="shared" si="6"/>
        <v>111.4981726876142</v>
      </c>
      <c r="W15" s="43">
        <f t="shared" si="7"/>
        <v>110.27811739404525</v>
      </c>
      <c r="X15" s="3">
        <f>U15/MAX(U$2:U15)-1</f>
        <v>0</v>
      </c>
      <c r="Y15" s="3">
        <f>V15/MAX(V$2:V15)-1</f>
        <v>-2.8195558289383138E-2</v>
      </c>
      <c r="Z15" s="3">
        <f>W15/MAX(W$2:W15)-1</f>
        <v>-2.5144326853333454E-2</v>
      </c>
      <c r="AA15" s="2"/>
      <c r="AB15" s="1" t="s">
        <v>40</v>
      </c>
      <c r="AC15" s="5">
        <f>-AC13/AC14</f>
        <v>1.9723753281829659</v>
      </c>
      <c r="AD15" s="5">
        <f t="shared" ref="AD15:AE15" si="8">-AD13/AD14</f>
        <v>0.90801180658867375</v>
      </c>
      <c r="AE15" s="5">
        <f t="shared" si="8"/>
        <v>0.99653346870898607</v>
      </c>
      <c r="AF15" s="2"/>
      <c r="AG15" s="2"/>
      <c r="AH15" s="2"/>
      <c r="AI15" s="2"/>
    </row>
    <row r="16" spans="1:35" x14ac:dyDescent="0.25">
      <c r="A16" s="34">
        <v>40568</v>
      </c>
      <c r="B16" s="41">
        <v>17.59</v>
      </c>
      <c r="C16" s="4">
        <f t="shared" si="0"/>
        <v>-3.3994334277619442E-3</v>
      </c>
      <c r="D16" s="41">
        <v>124.65</v>
      </c>
      <c r="E16" s="4">
        <f t="shared" si="1"/>
        <v>5.6188794349010251E-4</v>
      </c>
      <c r="F16" s="42">
        <v>18.2</v>
      </c>
      <c r="G16" s="42">
        <v>20.350000000000001</v>
      </c>
      <c r="H16" s="41">
        <v>17.333925387738478</v>
      </c>
      <c r="I16" s="4">
        <f>G16/F16-1</f>
        <v>0.11813186813186816</v>
      </c>
      <c r="J16" s="4">
        <f>F16/B16-1</f>
        <v>3.467879476975555E-2</v>
      </c>
      <c r="K16" s="41">
        <v>67.59</v>
      </c>
      <c r="L16" s="4">
        <f t="shared" si="2"/>
        <v>-1.2708150744960456E-2</v>
      </c>
      <c r="M16" s="43">
        <v>14.2</v>
      </c>
      <c r="N16" s="4">
        <f t="shared" si="3"/>
        <v>4.9539985845716838E-3</v>
      </c>
      <c r="O16" s="4" t="str">
        <f>IF(J16&lt;-2.5%,L17+IF(AC$2="Yes",E17,0),"")</f>
        <v/>
      </c>
      <c r="P16" s="4">
        <f>IF(AND(I16&gt;5%,I16&lt;20%),N17-IF(AC$2="Yes",E17,0),"")</f>
        <v>3.4177386823952327E-2</v>
      </c>
      <c r="Q16" s="4">
        <f>IF(COUNT(O16:P16)=2,"",IF(COUNT(O16:P16)=1,SUM(O16:P16)+IF(AC$2="Yes",IF(O16&lt;&gt;"",E17,-E17),0),""))</f>
        <v>3.0326604633819976E-2</v>
      </c>
      <c r="R16" s="4" t="str">
        <f>IF(O16&lt;&gt;"",E17,"")</f>
        <v/>
      </c>
      <c r="S16" s="4">
        <f>IF(P16&lt;&gt;"",-E17,"")</f>
        <v>-3.8507821901323513E-3</v>
      </c>
      <c r="T16" s="4">
        <f t="shared" si="4"/>
        <v>-3.8507821901323513E-3</v>
      </c>
      <c r="U16" s="43">
        <f t="shared" si="5"/>
        <v>100</v>
      </c>
      <c r="V16" s="43">
        <f t="shared" si="6"/>
        <v>115.30888886572262</v>
      </c>
      <c r="W16" s="43">
        <f t="shared" si="7"/>
        <v>113.62247826001645</v>
      </c>
      <c r="X16" s="3">
        <f>U16/MAX(U$2:U16)-1</f>
        <v>0</v>
      </c>
      <c r="Y16" s="3">
        <f>V16/MAX(V$2:V16)-1</f>
        <v>0</v>
      </c>
      <c r="Z16" s="3">
        <f>W16/MAX(W$2:W16)-1</f>
        <v>0</v>
      </c>
      <c r="AA16" s="2"/>
      <c r="AB16" s="1" t="s">
        <v>32</v>
      </c>
      <c r="AC16" s="14">
        <f>MIN(O3:O500)</f>
        <v>-6.2710279919246492E-2</v>
      </c>
      <c r="AD16" s="14">
        <f>MIN(P3:P500)</f>
        <v>-0.10190732562464277</v>
      </c>
      <c r="AE16" s="14">
        <f>MIN(Q3:Q500)</f>
        <v>-9.1916733862610678E-2</v>
      </c>
      <c r="AF16" s="2"/>
      <c r="AG16" s="2"/>
      <c r="AH16" s="2"/>
      <c r="AI16" s="2"/>
    </row>
    <row r="17" spans="1:35" x14ac:dyDescent="0.25">
      <c r="A17" s="34">
        <v>40569</v>
      </c>
      <c r="B17" s="41">
        <v>16.64</v>
      </c>
      <c r="C17" s="4">
        <f t="shared" si="0"/>
        <v>-5.4007959067651989E-2</v>
      </c>
      <c r="D17" s="41">
        <v>125.13</v>
      </c>
      <c r="E17" s="4">
        <f t="shared" si="1"/>
        <v>3.8507821901323513E-3</v>
      </c>
      <c r="F17" s="42">
        <v>17.55</v>
      </c>
      <c r="G17" s="42">
        <v>19.75</v>
      </c>
      <c r="H17" s="41">
        <v>17.207757135422391</v>
      </c>
      <c r="I17" s="4">
        <f>G17/F17-1</f>
        <v>0.12535612535612528</v>
      </c>
      <c r="J17" s="4">
        <f>F17/B17-1</f>
        <v>5.46875E-2</v>
      </c>
      <c r="K17" s="41">
        <v>65.48</v>
      </c>
      <c r="L17" s="4">
        <f t="shared" si="2"/>
        <v>-3.1217635744932637E-2</v>
      </c>
      <c r="M17" s="43">
        <v>14.74</v>
      </c>
      <c r="N17" s="4">
        <f t="shared" si="3"/>
        <v>3.8028169014084678E-2</v>
      </c>
      <c r="O17" s="4" t="str">
        <f>IF(J17&lt;-2.5%,L18+IF(AC$2="Yes",E18,0),"")</f>
        <v/>
      </c>
      <c r="P17" s="4">
        <f>IF(AND(I17&gt;5%,I17&lt;20%),N18-IF(AC$2="Yes",E18,0),"")</f>
        <v>1.8553784118790606E-2</v>
      </c>
      <c r="Q17" s="4">
        <f>IF(COUNT(O17:P17)=2,"",IF(COUNT(O17:P17)=1,SUM(O17:P17)+IF(AC$2="Yes",IF(O17&lt;&gt;"",E18,-E18),0),""))</f>
        <v>1.6076360639209364E-2</v>
      </c>
      <c r="R17" s="4" t="str">
        <f>IF(O17&lt;&gt;"",E18,"")</f>
        <v/>
      </c>
      <c r="S17" s="4">
        <f>IF(P17&lt;&gt;"",-E18,"")</f>
        <v>-2.4774234795812422E-3</v>
      </c>
      <c r="T17" s="4">
        <f t="shared" si="4"/>
        <v>-2.4774234795812422E-3</v>
      </c>
      <c r="U17" s="43">
        <f t="shared" si="5"/>
        <v>100</v>
      </c>
      <c r="V17" s="43">
        <f t="shared" si="6"/>
        <v>117.44830509671486</v>
      </c>
      <c r="W17" s="43">
        <f t="shared" si="7"/>
        <v>115.44911419724519</v>
      </c>
      <c r="X17" s="3">
        <f>U17/MAX(U$2:U17)-1</f>
        <v>0</v>
      </c>
      <c r="Y17" s="3">
        <f>V17/MAX(V$2:V17)-1</f>
        <v>0</v>
      </c>
      <c r="Z17" s="3">
        <f>W17/MAX(W$2:W17)-1</f>
        <v>0</v>
      </c>
      <c r="AA17" s="2"/>
      <c r="AB17" s="1" t="s">
        <v>33</v>
      </c>
      <c r="AC17" s="14">
        <f>MAX(O3:O500)</f>
        <v>0.16361839376970033</v>
      </c>
      <c r="AD17" s="14">
        <f>MAX(P3:P500)</f>
        <v>9.5711070734375125E-2</v>
      </c>
      <c r="AE17" s="14">
        <f>MAX(Q3:Q500)</f>
        <v>0.12046465320690003</v>
      </c>
      <c r="AF17" s="2"/>
      <c r="AG17" s="2"/>
      <c r="AH17" s="2"/>
      <c r="AI17" s="2"/>
    </row>
    <row r="18" spans="1:35" x14ac:dyDescent="0.25">
      <c r="A18" s="34">
        <v>40570</v>
      </c>
      <c r="B18" s="41">
        <v>16.149999999999999</v>
      </c>
      <c r="C18" s="4">
        <f t="shared" si="0"/>
        <v>-2.944711538461553E-2</v>
      </c>
      <c r="D18" s="41">
        <v>125.44</v>
      </c>
      <c r="E18" s="4">
        <f t="shared" si="1"/>
        <v>2.4774234795812422E-3</v>
      </c>
      <c r="F18" s="42">
        <v>17.25</v>
      </c>
      <c r="G18" s="42">
        <v>19.399999999999999</v>
      </c>
      <c r="H18" s="41">
        <v>17.015437656254683</v>
      </c>
      <c r="I18" s="4">
        <f>G18/F18-1</f>
        <v>0.12463768115942031</v>
      </c>
      <c r="J18" s="4">
        <f>F18/B18-1</f>
        <v>6.8111455108359253E-2</v>
      </c>
      <c r="K18" s="41">
        <v>64.25</v>
      </c>
      <c r="L18" s="4">
        <f t="shared" si="2"/>
        <v>-1.8784361637141145E-2</v>
      </c>
      <c r="M18" s="43">
        <v>15.05</v>
      </c>
      <c r="N18" s="4">
        <f t="shared" si="3"/>
        <v>2.1031207598371848E-2</v>
      </c>
      <c r="O18" s="4" t="str">
        <f>IF(J18&lt;-2.5%,L19+IF(AC$2="Yes",E19,0),"")</f>
        <v/>
      </c>
      <c r="P18" s="4">
        <f>IF(AND(I18&gt;5%,I18&lt;20%),N19-IF(AC$2="Yes",E19,0),"")</f>
        <v>-6.8920191623160876E-2</v>
      </c>
      <c r="Q18" s="4">
        <f>IF(COUNT(O18:P18)=2,"",IF(COUNT(O18:P18)=1,SUM(O18:P18)+IF(AC$2="Yes",IF(O18&lt;&gt;"",E19,-E19),0),""))</f>
        <v>-5.1461645704793502E-2</v>
      </c>
      <c r="R18" s="4" t="str">
        <f>IF(O18&lt;&gt;"",E19,"")</f>
        <v/>
      </c>
      <c r="S18" s="4">
        <f>IF(P18&lt;&gt;"",-E19,"")</f>
        <v>1.7458545918367374E-2</v>
      </c>
      <c r="T18" s="4">
        <f t="shared" si="4"/>
        <v>1.7458545918367374E-2</v>
      </c>
      <c r="U18" s="43">
        <f t="shared" si="5"/>
        <v>100</v>
      </c>
      <c r="V18" s="43">
        <f t="shared" si="6"/>
        <v>109.35374540363381</v>
      </c>
      <c r="W18" s="43">
        <f t="shared" si="7"/>
        <v>109.50791278549431</v>
      </c>
      <c r="X18" s="3">
        <f>U18/MAX(U$2:U18)-1</f>
        <v>0</v>
      </c>
      <c r="Y18" s="3">
        <f>V18/MAX(V$2:V18)-1</f>
        <v>-6.8920191623160876E-2</v>
      </c>
      <c r="Z18" s="3">
        <f>W18/MAX(W$2:W18)-1</f>
        <v>-5.1461645704793502E-2</v>
      </c>
      <c r="AA18" s="2"/>
      <c r="AB18" s="1" t="s">
        <v>34</v>
      </c>
      <c r="AC18" s="5">
        <f>SKEW(O3:O500)</f>
        <v>1.1884134864016211</v>
      </c>
      <c r="AD18" s="5">
        <f>SKEW(P3:P500)</f>
        <v>-0.36859787020392354</v>
      </c>
      <c r="AE18" s="5">
        <f>SKEW(Q3:Q500)</f>
        <v>8.3909284589552581E-3</v>
      </c>
      <c r="AF18" s="2"/>
      <c r="AG18" s="2"/>
      <c r="AH18" s="2"/>
      <c r="AI18" s="2"/>
    </row>
    <row r="19" spans="1:35" x14ac:dyDescent="0.25">
      <c r="A19" s="34">
        <v>40571</v>
      </c>
      <c r="B19" s="41">
        <v>20.04</v>
      </c>
      <c r="C19" s="4">
        <f t="shared" si="0"/>
        <v>0.24086687306501564</v>
      </c>
      <c r="D19" s="41">
        <v>123.25</v>
      </c>
      <c r="E19" s="4">
        <f t="shared" si="1"/>
        <v>-1.7458545918367374E-2</v>
      </c>
      <c r="F19" s="42">
        <v>19.399999999999999</v>
      </c>
      <c r="G19" s="42">
        <v>20.65</v>
      </c>
      <c r="H19" s="41">
        <v>17.565358082390194</v>
      </c>
      <c r="I19" s="4">
        <f>G19/F19-1</f>
        <v>6.4432989690721643E-2</v>
      </c>
      <c r="J19" s="4">
        <f>F19/B19-1</f>
        <v>-3.1936127744511045E-2</v>
      </c>
      <c r="K19" s="41">
        <v>69.63</v>
      </c>
      <c r="L19" s="4">
        <f t="shared" si="2"/>
        <v>8.3735408560311253E-2</v>
      </c>
      <c r="M19" s="43">
        <v>13.75</v>
      </c>
      <c r="N19" s="4">
        <f t="shared" si="3"/>
        <v>-8.637873754152825E-2</v>
      </c>
      <c r="O19" s="4">
        <f>IF(J19&lt;-2.5%,L20+IF(AC$2="Yes",E20,0),"")</f>
        <v>3.5243837391439881E-3</v>
      </c>
      <c r="P19" s="4">
        <f>IF(AND(I19&gt;5%,I19&lt;20%),N20-IF(AC$2="Yes",E20,0),"")</f>
        <v>-6.0910934906879266E-3</v>
      </c>
      <c r="Q19" s="4" t="str">
        <f>IF(COUNT(O19:P19)=2,"",IF(COUNT(O19:P19)=1,SUM(O19:P19)+IF(AC$2="Yes",IF(O19&lt;&gt;"",E20,-E20),0),""))</f>
        <v/>
      </c>
      <c r="R19" s="4">
        <f>IF(O19&lt;&gt;"",E20,"")</f>
        <v>7.5456389452333017E-3</v>
      </c>
      <c r="S19" s="4">
        <f>IF(P19&lt;&gt;"",-E20,"")</f>
        <v>-7.5456389452333017E-3</v>
      </c>
      <c r="T19" s="4" t="str">
        <f t="shared" si="4"/>
        <v/>
      </c>
      <c r="U19" s="43">
        <f t="shared" si="5"/>
        <v>100.35243837391441</v>
      </c>
      <c r="V19" s="43">
        <f t="shared" si="6"/>
        <v>108.6876615168234</v>
      </c>
      <c r="W19" s="43">
        <f t="shared" si="7"/>
        <v>109.50791278549431</v>
      </c>
      <c r="X19" s="3">
        <f>U19/MAX(U$2:U19)-1</f>
        <v>0</v>
      </c>
      <c r="Y19" s="3">
        <f>V19/MAX(V$2:V19)-1</f>
        <v>-7.4591485783276013E-2</v>
      </c>
      <c r="Z19" s="3">
        <f>W19/MAX(W$2:W19)-1</f>
        <v>-5.1461645704793502E-2</v>
      </c>
      <c r="AA19" s="2"/>
      <c r="AB19" s="1" t="s">
        <v>39</v>
      </c>
      <c r="AC19" s="16">
        <f>MIN(X3:X500)</f>
        <v>-0.13735276115684891</v>
      </c>
      <c r="AD19" s="16">
        <f>MIN(Y3:Y500)</f>
        <v>-0.26650785265029908</v>
      </c>
      <c r="AE19" s="16">
        <f>MIN(Z3:Z500)</f>
        <v>-0.25719781387467311</v>
      </c>
      <c r="AF19" s="2"/>
      <c r="AG19" s="2"/>
      <c r="AH19" s="2"/>
      <c r="AI19" s="2"/>
    </row>
    <row r="20" spans="1:35" x14ac:dyDescent="0.25">
      <c r="A20" s="34">
        <v>40574</v>
      </c>
      <c r="B20" s="41">
        <v>19.53</v>
      </c>
      <c r="C20" s="4">
        <f t="shared" si="0"/>
        <v>-2.5449101796407136E-2</v>
      </c>
      <c r="D20" s="41">
        <v>124.18</v>
      </c>
      <c r="E20" s="4">
        <f t="shared" si="1"/>
        <v>7.5456389452333017E-3</v>
      </c>
      <c r="F20" s="42">
        <v>19.100000000000001</v>
      </c>
      <c r="G20" s="42">
        <v>20.45</v>
      </c>
      <c r="H20" s="41">
        <v>17.922565703773795</v>
      </c>
      <c r="I20" s="4">
        <f>G20/F20-1</f>
        <v>7.0680628272251189E-2</v>
      </c>
      <c r="J20" s="4">
        <f>F20/B20-1</f>
        <v>-2.2017409114183262E-2</v>
      </c>
      <c r="K20" s="41">
        <v>69.349999999999994</v>
      </c>
      <c r="L20" s="4">
        <f t="shared" si="2"/>
        <v>-4.0212552060893136E-3</v>
      </c>
      <c r="M20" s="43">
        <v>13.77</v>
      </c>
      <c r="N20" s="4">
        <f t="shared" si="3"/>
        <v>1.4545454545453751E-3</v>
      </c>
      <c r="O20" s="4" t="str">
        <f>IF(J20&lt;-2.5%,L21+IF(AC$2="Yes",E21,0),"")</f>
        <v/>
      </c>
      <c r="P20" s="4">
        <f>IF(AND(I20&gt;5%,I20&lt;20%),N21-IF(AC$2="Yes",E21,0),"")</f>
        <v>3.4164335908483556E-2</v>
      </c>
      <c r="Q20" s="4">
        <f>IF(COUNT(O20:P20)=2,"",IF(COUNT(O20:P20)=1,SUM(O20:P20)+IF(AC$2="Yes",IF(O20&lt;&gt;"",E21,-E21),0),""))</f>
        <v>1.8219739355093356E-2</v>
      </c>
      <c r="R20" s="4" t="str">
        <f>IF(O20&lt;&gt;"",E21,"")</f>
        <v/>
      </c>
      <c r="S20" s="4">
        <f>IF(P20&lt;&gt;"",-E21,"")</f>
        <v>-1.59445965533902E-2</v>
      </c>
      <c r="T20" s="4">
        <f t="shared" si="4"/>
        <v>-1.59445965533902E-2</v>
      </c>
      <c r="U20" s="43">
        <f t="shared" si="5"/>
        <v>100.35243837391441</v>
      </c>
      <c r="V20" s="43">
        <f t="shared" si="6"/>
        <v>112.40090329399172</v>
      </c>
      <c r="W20" s="43">
        <f t="shared" si="7"/>
        <v>111.50311841376632</v>
      </c>
      <c r="X20" s="3">
        <f>U20/MAX(U$2:U20)-1</f>
        <v>0</v>
      </c>
      <c r="Y20" s="3">
        <f>V20/MAX(V$2:V20)-1</f>
        <v>-4.2975518451005112E-2</v>
      </c>
      <c r="Z20" s="3">
        <f>W20/MAX(W$2:W20)-1</f>
        <v>-3.4179524121225713E-2</v>
      </c>
      <c r="AA20" s="2"/>
      <c r="AB20" s="1" t="s">
        <v>35</v>
      </c>
      <c r="AC20" s="16">
        <f>POWER(1+AC8,AC11*252)-1</f>
        <v>0.35180781418905349</v>
      </c>
      <c r="AD20" s="16">
        <f t="shared" ref="AD20:AE20" si="9">POWER(1+AD8,AD11*252)-1</f>
        <v>0.81320686776394613</v>
      </c>
      <c r="AE20" s="16">
        <f t="shared" si="9"/>
        <v>1.266388635873267</v>
      </c>
      <c r="AF20" s="2"/>
      <c r="AG20" s="2"/>
      <c r="AH20" s="2"/>
      <c r="AI20" s="2"/>
    </row>
    <row r="21" spans="1:35" x14ac:dyDescent="0.25">
      <c r="A21" s="34">
        <v>40575</v>
      </c>
      <c r="B21" s="41">
        <v>17.63</v>
      </c>
      <c r="C21" s="4">
        <f t="shared" si="0"/>
        <v>-9.7286226318484492E-2</v>
      </c>
      <c r="D21" s="41">
        <v>126.16</v>
      </c>
      <c r="E21" s="4">
        <f t="shared" si="1"/>
        <v>1.59445965533902E-2</v>
      </c>
      <c r="F21" s="42">
        <v>17.95</v>
      </c>
      <c r="G21" s="42">
        <v>19.600000000000001</v>
      </c>
      <c r="H21" s="41">
        <v>17.869371939451288</v>
      </c>
      <c r="I21" s="4">
        <f>G21/F21-1</f>
        <v>9.1922005571030807E-2</v>
      </c>
      <c r="J21" s="4">
        <f>F21/B21-1</f>
        <v>1.8150879183210344E-2</v>
      </c>
      <c r="K21" s="41">
        <v>66.05</v>
      </c>
      <c r="L21" s="4">
        <f t="shared" si="2"/>
        <v>-4.7584715212689255E-2</v>
      </c>
      <c r="M21" s="43">
        <v>14.46</v>
      </c>
      <c r="N21" s="4">
        <f t="shared" si="3"/>
        <v>5.0108932461873756E-2</v>
      </c>
      <c r="O21" s="4" t="str">
        <f>IF(J21&lt;-2.5%,L22+IF(AC$2="Yes",E22,0),"")</f>
        <v/>
      </c>
      <c r="P21" s="4">
        <f>IF(AND(I21&gt;5%,I21&lt;20%),N22-IF(AC$2="Yes",E22,0),"")</f>
        <v>2.5939091592400709E-3</v>
      </c>
      <c r="Q21" s="4">
        <f>IF(COUNT(O21:P21)=2,"",IF(COUNT(O21:P21)=1,SUM(O21:P21)+IF(AC$2="Yes",IF(O21&lt;&gt;"",E22,-E22),0),""))</f>
        <v>4.4962553862533117E-3</v>
      </c>
      <c r="R21" s="4" t="str">
        <f>IF(O21&lt;&gt;"",E22,"")</f>
        <v/>
      </c>
      <c r="S21" s="4">
        <f>IF(P21&lt;&gt;"",-E22,"")</f>
        <v>1.9023462270132407E-3</v>
      </c>
      <c r="T21" s="4">
        <f t="shared" si="4"/>
        <v>1.9023462270132407E-3</v>
      </c>
      <c r="U21" s="43">
        <f t="shared" si="5"/>
        <v>100.35243837391441</v>
      </c>
      <c r="V21" s="43">
        <f t="shared" si="6"/>
        <v>112.69246102655285</v>
      </c>
      <c r="W21" s="43">
        <f t="shared" si="7"/>
        <v>112.00446491051825</v>
      </c>
      <c r="X21" s="3">
        <f>U21/MAX(U$2:U21)-1</f>
        <v>0</v>
      </c>
      <c r="Y21" s="3">
        <f>V21/MAX(V$2:V21)-1</f>
        <v>-4.0493083882698233E-2</v>
      </c>
      <c r="Z21" s="3">
        <f>W21/MAX(W$2:W21)-1</f>
        <v>-2.9836948604402003E-2</v>
      </c>
      <c r="AA21" s="2"/>
      <c r="AB21" s="1" t="s">
        <v>37</v>
      </c>
      <c r="AC21" s="5">
        <f>AC20/AC9</f>
        <v>7.0619504528237016</v>
      </c>
      <c r="AD21" s="5">
        <f t="shared" ref="AD21:AE21" si="10">AD20/AD9</f>
        <v>25.593667950425424</v>
      </c>
      <c r="AE21" s="5">
        <f t="shared" si="10"/>
        <v>45.869219716427544</v>
      </c>
      <c r="AF21" s="2"/>
      <c r="AG21" s="2"/>
      <c r="AH21" s="2"/>
      <c r="AI21" s="2"/>
    </row>
    <row r="22" spans="1:35" x14ac:dyDescent="0.25">
      <c r="A22" s="34">
        <v>40576</v>
      </c>
      <c r="B22" s="41">
        <v>17.3</v>
      </c>
      <c r="C22" s="4">
        <f t="shared" si="0"/>
        <v>-1.8718094157685661E-2</v>
      </c>
      <c r="D22" s="41">
        <v>125.92</v>
      </c>
      <c r="E22" s="4">
        <f t="shared" si="1"/>
        <v>-1.9023462270132407E-3</v>
      </c>
      <c r="F22" s="42">
        <v>18.05</v>
      </c>
      <c r="G22" s="42">
        <v>19.55</v>
      </c>
      <c r="H22" s="41">
        <v>17.765849768641964</v>
      </c>
      <c r="I22" s="4">
        <f>G22/F22-1</f>
        <v>8.3102493074792338E-2</v>
      </c>
      <c r="J22" s="4">
        <f>F22/B22-1</f>
        <v>4.3352601156069426E-2</v>
      </c>
      <c r="K22" s="41">
        <v>65.78</v>
      </c>
      <c r="L22" s="4">
        <f t="shared" si="2"/>
        <v>-4.0878122634366854E-3</v>
      </c>
      <c r="M22" s="43">
        <v>14.47</v>
      </c>
      <c r="N22" s="4">
        <f t="shared" si="3"/>
        <v>6.9156293222683018E-4</v>
      </c>
      <c r="O22" s="4" t="str">
        <f>IF(J22&lt;-2.5%,L23+IF(AC$2="Yes",E23,0),"")</f>
        <v/>
      </c>
      <c r="P22" s="4">
        <f>IF(AND(I22&gt;5%,I22&lt;20%),N23-IF(AC$2="Yes",E23,0),"")</f>
        <v>1.2289151019196698E-2</v>
      </c>
      <c r="Q22" s="4">
        <f>IF(COUNT(O22:P22)=2,"",IF(COUNT(O22:P22)=1,SUM(O22:P22)+IF(AC$2="Yes",IF(O22&lt;&gt;"",E23,-E23),0),""))</f>
        <v>1.0065516965829469E-2</v>
      </c>
      <c r="R22" s="4" t="str">
        <f>IF(O22&lt;&gt;"",E23,"")</f>
        <v/>
      </c>
      <c r="S22" s="4">
        <f>IF(P22&lt;&gt;"",-E23,"")</f>
        <v>-2.2236340533672294E-3</v>
      </c>
      <c r="T22" s="4">
        <f t="shared" si="4"/>
        <v>-2.2236340533672294E-3</v>
      </c>
      <c r="U22" s="43">
        <f t="shared" si="5"/>
        <v>100.35243837391441</v>
      </c>
      <c r="V22" s="43">
        <f t="shared" si="6"/>
        <v>114.07735569883309</v>
      </c>
      <c r="W22" s="43">
        <f t="shared" si="7"/>
        <v>113.13184775232372</v>
      </c>
      <c r="X22" s="3">
        <f>U22/MAX(U$2:U22)-1</f>
        <v>0</v>
      </c>
      <c r="Y22" s="3">
        <f>V22/MAX(V$2:V22)-1</f>
        <v>-2.8701558486569079E-2</v>
      </c>
      <c r="Z22" s="3">
        <f>W22/MAX(W$2:W22)-1</f>
        <v>-2.0071755950958781E-2</v>
      </c>
      <c r="AA22" s="2"/>
      <c r="AB22" s="1" t="s">
        <v>38</v>
      </c>
      <c r="AC22" s="5">
        <f>AC20/-AC19</f>
        <v>2.5613450448754307</v>
      </c>
      <c r="AD22" s="5">
        <f t="shared" ref="AD22:AE22" si="11">AD20/-AD19</f>
        <v>3.0513429892476887</v>
      </c>
      <c r="AE22" s="5">
        <f t="shared" si="11"/>
        <v>4.9237923790843361</v>
      </c>
      <c r="AF22" s="2"/>
      <c r="AG22" s="2"/>
      <c r="AH22" s="2"/>
      <c r="AI22" s="2"/>
    </row>
    <row r="23" spans="1:35" x14ac:dyDescent="0.25">
      <c r="A23" s="34">
        <v>40577</v>
      </c>
      <c r="B23" s="41">
        <v>16.690000000000001</v>
      </c>
      <c r="C23" s="4">
        <f t="shared" si="0"/>
        <v>-3.5260115606936426E-2</v>
      </c>
      <c r="D23" s="41">
        <v>126.2</v>
      </c>
      <c r="E23" s="4">
        <f t="shared" si="1"/>
        <v>2.2236340533672294E-3</v>
      </c>
      <c r="F23" s="42">
        <v>17.7</v>
      </c>
      <c r="G23" s="42">
        <v>19.350000000000001</v>
      </c>
      <c r="H23" s="41">
        <v>17.570240719797969</v>
      </c>
      <c r="I23" s="4">
        <f>G23/F23-1</f>
        <v>9.3220338983051043E-2</v>
      </c>
      <c r="J23" s="4">
        <f>F23/B23-1</f>
        <v>6.0515278609945877E-2</v>
      </c>
      <c r="K23" s="41">
        <v>65</v>
      </c>
      <c r="L23" s="4">
        <f t="shared" si="2"/>
        <v>-1.1857707509881465E-2</v>
      </c>
      <c r="M23" s="43">
        <v>14.68</v>
      </c>
      <c r="N23" s="4">
        <f t="shared" si="3"/>
        <v>1.4512785072563927E-2</v>
      </c>
      <c r="O23" s="4" t="str">
        <f>IF(J23&lt;-2.5%,L24+IF(AC$2="Yes",E24,0),"")</f>
        <v/>
      </c>
      <c r="P23" s="4">
        <f>IF(AND(I23&gt;5%,I23&lt;20%),N24-IF(AC$2="Yes",E24,0),"")</f>
        <v>1.9626949135708616E-2</v>
      </c>
      <c r="Q23" s="4">
        <f>IF(COUNT(O23:P23)=2,"",IF(COUNT(O23:P23)=1,SUM(O23:P23)+IF(AC$2="Yes",IF(O23&lt;&gt;"",E24,-E24),0),""))</f>
        <v>1.6774334238719657E-2</v>
      </c>
      <c r="R23" s="4" t="str">
        <f>IF(O23&lt;&gt;"",E24,"")</f>
        <v/>
      </c>
      <c r="S23" s="4">
        <f>IF(P23&lt;&gt;"",-E24,"")</f>
        <v>-2.8526148969889586E-3</v>
      </c>
      <c r="T23" s="4">
        <f t="shared" si="4"/>
        <v>-2.8526148969889586E-3</v>
      </c>
      <c r="U23" s="43">
        <f t="shared" si="5"/>
        <v>100.35243837391441</v>
      </c>
      <c r="V23" s="43">
        <f t="shared" si="6"/>
        <v>116.31634615667022</v>
      </c>
      <c r="W23" s="43">
        <f t="shared" si="7"/>
        <v>115.02955917956514</v>
      </c>
      <c r="X23" s="3">
        <f>U23/MAX(U$2:U23)-1</f>
        <v>0</v>
      </c>
      <c r="Y23" s="3">
        <f>V23/MAX(V$2:V23)-1</f>
        <v>-9.6379333793920052E-3</v>
      </c>
      <c r="Z23" s="3">
        <f>W23/MAX(W$2:W23)-1</f>
        <v>-3.6341120553184947E-3</v>
      </c>
      <c r="AA23" s="2"/>
      <c r="AB23" s="1" t="s">
        <v>41</v>
      </c>
      <c r="AC23" s="5">
        <f>-SUMIF(O3:O500,"&gt;0")/SUMIF(O3:O500,"&lt;0")</f>
        <v>2.4654691602287078</v>
      </c>
      <c r="AD23" s="5">
        <f>-SUMIF(P3:P500,"&gt;0")/SUMIF(P3:P500,"&lt;0")</f>
        <v>1.3435621853588504</v>
      </c>
      <c r="AE23" s="5">
        <f>-SUMIF(Q3:Q500,"&gt;0")/SUMIF(Q3:Q500,"&lt;0")</f>
        <v>1.5518536459284975</v>
      </c>
      <c r="AF23" s="2"/>
      <c r="AG23" s="2"/>
      <c r="AH23" s="2"/>
      <c r="AI23" s="2"/>
    </row>
    <row r="24" spans="1:35" x14ac:dyDescent="0.25">
      <c r="A24" s="34">
        <v>40578</v>
      </c>
      <c r="B24" s="41">
        <v>15.93</v>
      </c>
      <c r="C24" s="4">
        <f t="shared" si="0"/>
        <v>-4.5536249251048599E-2</v>
      </c>
      <c r="D24" s="41">
        <v>126.56</v>
      </c>
      <c r="E24" s="4">
        <f t="shared" si="1"/>
        <v>2.8526148969889586E-3</v>
      </c>
      <c r="F24" s="42">
        <v>17.25</v>
      </c>
      <c r="G24" s="42">
        <v>18.850000000000001</v>
      </c>
      <c r="H24" s="41">
        <v>17.272015134380155</v>
      </c>
      <c r="I24" s="4">
        <f>G24/F24-1</f>
        <v>9.2753623188405854E-2</v>
      </c>
      <c r="J24" s="4">
        <f>F24/B24-1</f>
        <v>8.2862523540489619E-2</v>
      </c>
      <c r="K24" s="41">
        <v>63.47</v>
      </c>
      <c r="L24" s="4">
        <f t="shared" si="2"/>
        <v>-2.3538461538461508E-2</v>
      </c>
      <c r="M24" s="43">
        <v>15.01</v>
      </c>
      <c r="N24" s="4">
        <f t="shared" si="3"/>
        <v>2.2479564032697574E-2</v>
      </c>
      <c r="O24" s="4" t="str">
        <f>IF(J24&lt;-2.5%,L25+IF(AC$2="Yes",E25,0),"")</f>
        <v/>
      </c>
      <c r="P24" s="4">
        <f>IF(AND(I24&gt;5%,I24&lt;20%),N25-IF(AC$2="Yes",E25,0),"")</f>
        <v>8.4147967937096002E-3</v>
      </c>
      <c r="Q24" s="4">
        <f>IF(COUNT(O24:P24)=2,"",IF(COUNT(O24:P24)=1,SUM(O24:P24)+IF(AC$2="Yes",IF(O24&lt;&gt;"",E25,-E25),0),""))</f>
        <v>2.1726981843543935E-3</v>
      </c>
      <c r="R24" s="4" t="str">
        <f>IF(O24&lt;&gt;"",E25,"")</f>
        <v/>
      </c>
      <c r="S24" s="4">
        <f>IF(P24&lt;&gt;"",-E25,"")</f>
        <v>-6.2420986093552067E-3</v>
      </c>
      <c r="T24" s="4">
        <f t="shared" si="4"/>
        <v>-6.2420986093552067E-3</v>
      </c>
      <c r="U24" s="43">
        <f t="shared" si="5"/>
        <v>100.35243837391441</v>
      </c>
      <c r="V24" s="43">
        <f t="shared" si="6"/>
        <v>117.29512457336538</v>
      </c>
      <c r="W24" s="43">
        <f t="shared" si="7"/>
        <v>115.27948369394167</v>
      </c>
      <c r="X24" s="3">
        <f>U24/MAX(U$2:U24)-1</f>
        <v>0</v>
      </c>
      <c r="Y24" s="3">
        <f>V24/MAX(V$2:V24)-1</f>
        <v>-1.3042378365812901E-3</v>
      </c>
      <c r="Z24" s="3">
        <f>W24/MAX(W$2:W24)-1</f>
        <v>-1.4693096996284405E-3</v>
      </c>
      <c r="AA24" s="2"/>
      <c r="AF24" s="2"/>
      <c r="AG24" s="2"/>
      <c r="AH24" s="2"/>
      <c r="AI24" s="2"/>
    </row>
    <row r="25" spans="1:35" x14ac:dyDescent="0.25">
      <c r="A25" s="34">
        <v>40581</v>
      </c>
      <c r="B25" s="41">
        <v>16.28</v>
      </c>
      <c r="C25" s="4">
        <f t="shared" si="0"/>
        <v>2.1971123666038928E-2</v>
      </c>
      <c r="D25" s="41">
        <v>127.35</v>
      </c>
      <c r="E25" s="4">
        <f t="shared" si="1"/>
        <v>6.2420986093552067E-3</v>
      </c>
      <c r="F25" s="42">
        <v>16.95</v>
      </c>
      <c r="G25" s="42">
        <v>18.45</v>
      </c>
      <c r="H25" s="41">
        <v>17.091648746311037</v>
      </c>
      <c r="I25" s="4">
        <f>G25/F25-1</f>
        <v>8.8495575221238854E-2</v>
      </c>
      <c r="J25" s="4">
        <f>F25/B25-1</f>
        <v>4.1154791154791148E-2</v>
      </c>
      <c r="K25" s="41">
        <v>62.3</v>
      </c>
      <c r="L25" s="4">
        <f t="shared" si="2"/>
        <v>-1.8433905782259341E-2</v>
      </c>
      <c r="M25" s="43">
        <v>15.230000000000002</v>
      </c>
      <c r="N25" s="4">
        <f t="shared" si="3"/>
        <v>1.4656895403064807E-2</v>
      </c>
      <c r="O25" s="4" t="str">
        <f>IF(J25&lt;-2.5%,L26+IF(AC$2="Yes",E26,0),"")</f>
        <v/>
      </c>
      <c r="P25" s="4">
        <f>IF(AND(I25&gt;5%,I25&lt;20%),N26-IF(AC$2="Yes",E26,0),"")</f>
        <v>1.3173790390043294E-2</v>
      </c>
      <c r="Q25" s="4">
        <f>IF(COUNT(O25:P25)=2,"",IF(COUNT(O25:P25)=1,SUM(O25:P25)+IF(AC$2="Yes",IF(O25&lt;&gt;"",E26,-E26),0),""))</f>
        <v>8.6194126907892521E-3</v>
      </c>
      <c r="R25" s="4" t="str">
        <f>IF(O25&lt;&gt;"",E26,"")</f>
        <v/>
      </c>
      <c r="S25" s="4">
        <f>IF(P25&lt;&gt;"",-E26,"")</f>
        <v>-4.5543776992540419E-3</v>
      </c>
      <c r="T25" s="4">
        <f t="shared" si="4"/>
        <v>-4.5543776992540419E-3</v>
      </c>
      <c r="U25" s="43">
        <f t="shared" si="5"/>
        <v>100.35243837391441</v>
      </c>
      <c r="V25" s="43">
        <f t="shared" si="6"/>
        <v>118.84034595826891</v>
      </c>
      <c r="W25" s="43">
        <f t="shared" si="7"/>
        <v>116.27312513868087</v>
      </c>
      <c r="X25" s="3">
        <f>U25/MAX(U$2:U25)-1</f>
        <v>0</v>
      </c>
      <c r="Y25" s="3">
        <f>V25/MAX(V$2:V25)-1</f>
        <v>0</v>
      </c>
      <c r="Z25" s="3">
        <f>W25/MAX(W$2:W25)-1</f>
        <v>0</v>
      </c>
      <c r="AA25" s="2"/>
      <c r="AF25" s="2"/>
      <c r="AG25" s="2"/>
      <c r="AH25" s="2"/>
      <c r="AI25" s="2"/>
    </row>
    <row r="26" spans="1:35" x14ac:dyDescent="0.25">
      <c r="A26" s="34">
        <v>40582</v>
      </c>
      <c r="B26" s="41">
        <v>15.81</v>
      </c>
      <c r="C26" s="4">
        <f t="shared" si="0"/>
        <v>-2.8869778869778928E-2</v>
      </c>
      <c r="D26" s="41">
        <v>127.93</v>
      </c>
      <c r="E26" s="4">
        <f t="shared" si="1"/>
        <v>4.5543776992540419E-3</v>
      </c>
      <c r="F26" s="42">
        <v>16.850000000000001</v>
      </c>
      <c r="G26" s="42">
        <v>18.2</v>
      </c>
      <c r="H26" s="41">
        <v>16.858621701527213</v>
      </c>
      <c r="I26" s="4">
        <f>G26/F26-1</f>
        <v>8.0118694362017573E-2</v>
      </c>
      <c r="J26" s="4">
        <f>F26/B26-1</f>
        <v>6.5781151170145602E-2</v>
      </c>
      <c r="K26" s="41">
        <v>61.45</v>
      </c>
      <c r="L26" s="4">
        <f t="shared" si="2"/>
        <v>-1.3643659711075395E-2</v>
      </c>
      <c r="M26" s="43">
        <v>15.5</v>
      </c>
      <c r="N26" s="4">
        <f t="shared" si="3"/>
        <v>1.7728168089297336E-2</v>
      </c>
      <c r="O26" s="4" t="str">
        <f>IF(J26&lt;-2.5%,L27+IF(AC$2="Yes",E27,0),"")</f>
        <v/>
      </c>
      <c r="P26" s="4">
        <f>IF(AND(I26&gt;5%,I26&lt;20%),N27-IF(AC$2="Yes",E27,0),"")</f>
        <v>-6.1202320825652912E-3</v>
      </c>
      <c r="Q26" s="4">
        <f>IF(COUNT(O26:P26)=2,"",IF(COUNT(O26:P26)=1,SUM(O26:P26)+IF(AC$2="Yes",IF(O26&lt;&gt;"",E27,-E27),0),""))</f>
        <v>-3.8533673909370014E-3</v>
      </c>
      <c r="R26" s="4" t="str">
        <f>IF(O26&lt;&gt;"",E27,"")</f>
        <v/>
      </c>
      <c r="S26" s="4">
        <f>IF(P26&lt;&gt;"",-E27,"")</f>
        <v>2.2668646916282897E-3</v>
      </c>
      <c r="T26" s="4">
        <f t="shared" si="4"/>
        <v>2.2668646916282897E-3</v>
      </c>
      <c r="U26" s="43">
        <f t="shared" si="5"/>
        <v>100.35243837391441</v>
      </c>
      <c r="V26" s="43">
        <f t="shared" si="6"/>
        <v>118.11301546023196</v>
      </c>
      <c r="W26" s="43">
        <f t="shared" si="7"/>
        <v>115.82508206982914</v>
      </c>
      <c r="X26" s="3">
        <f>U26/MAX(U$2:U26)-1</f>
        <v>0</v>
      </c>
      <c r="Y26" s="3">
        <f>V26/MAX(V$2:V26)-1</f>
        <v>-6.1202320825651801E-3</v>
      </c>
      <c r="Z26" s="3">
        <f>W26/MAX(W$2:W26)-1</f>
        <v>-3.8533673909370014E-3</v>
      </c>
      <c r="AA26" s="2"/>
      <c r="AF26" s="2"/>
      <c r="AG26" s="2"/>
      <c r="AH26" s="2"/>
      <c r="AI26" s="2"/>
    </row>
    <row r="27" spans="1:35" ht="18.75" x14ac:dyDescent="0.3">
      <c r="A27" s="34">
        <v>40583</v>
      </c>
      <c r="B27" s="41">
        <v>15.87</v>
      </c>
      <c r="C27" s="4">
        <f t="shared" si="0"/>
        <v>3.7950664136621182E-3</v>
      </c>
      <c r="D27" s="41">
        <v>127.64</v>
      </c>
      <c r="E27" s="4">
        <f t="shared" si="1"/>
        <v>-2.2668646916282897E-3</v>
      </c>
      <c r="F27" s="42">
        <v>16.850000000000001</v>
      </c>
      <c r="G27" s="42">
        <v>18.25</v>
      </c>
      <c r="H27" s="41">
        <v>16.678872301249537</v>
      </c>
      <c r="I27" s="4">
        <f>G27/F27-1</f>
        <v>8.308605341246289E-2</v>
      </c>
      <c r="J27" s="4">
        <f>F27/B27-1</f>
        <v>6.1751732829237627E-2</v>
      </c>
      <c r="K27" s="41">
        <v>61.75</v>
      </c>
      <c r="L27" s="4">
        <f t="shared" si="2"/>
        <v>4.8820179007322828E-3</v>
      </c>
      <c r="M27" s="43">
        <v>15.37</v>
      </c>
      <c r="N27" s="4">
        <f t="shared" si="3"/>
        <v>-8.3870967741935809E-3</v>
      </c>
      <c r="O27" s="4" t="str">
        <f>IF(J27&lt;-2.5%,L28+IF(AC$2="Yes",E28,0),"")</f>
        <v/>
      </c>
      <c r="P27" s="4">
        <f>IF(AND(I27&gt;5%,I27&lt;20%),N28-IF(AC$2="Yes",E28,0),"")</f>
        <v>2.5889135575063449E-4</v>
      </c>
      <c r="Q27" s="4">
        <f>IF(COUNT(O27:P27)=2,"",IF(COUNT(O27:P27)=1,SUM(O27:P27)+IF(AC$2="Yes",IF(O27&lt;&gt;"",E28,-E28),0),""))</f>
        <v>-1.3283537568153925E-4</v>
      </c>
      <c r="R27" s="4" t="str">
        <f>IF(O27&lt;&gt;"",E28,"")</f>
        <v/>
      </c>
      <c r="S27" s="4">
        <f>IF(P27&lt;&gt;"",-E28,"")</f>
        <v>-3.9172673143217374E-4</v>
      </c>
      <c r="T27" s="4">
        <f t="shared" si="4"/>
        <v>-3.9172673143217374E-4</v>
      </c>
      <c r="U27" s="43">
        <f t="shared" si="5"/>
        <v>100.35243837391441</v>
      </c>
      <c r="V27" s="43">
        <f t="shared" si="6"/>
        <v>118.14359389893626</v>
      </c>
      <c r="W27" s="43">
        <f t="shared" si="7"/>
        <v>115.80969640153904</v>
      </c>
      <c r="X27" s="3">
        <f>U27/MAX(U$2:U27)-1</f>
        <v>0</v>
      </c>
      <c r="Y27" s="3">
        <f>V27/MAX(V$2:V27)-1</f>
        <v>-5.8629252019959388E-3</v>
      </c>
      <c r="Z27" s="3">
        <f>W27/MAX(W$2:W27)-1</f>
        <v>-3.9856909031135146E-3</v>
      </c>
      <c r="AA27" s="2"/>
      <c r="AC27" s="30" t="s">
        <v>42</v>
      </c>
      <c r="AF27" s="2"/>
      <c r="AG27" s="2"/>
      <c r="AH27" s="2"/>
      <c r="AI27" s="2"/>
    </row>
    <row r="28" spans="1:35" x14ac:dyDescent="0.25">
      <c r="A28" s="34">
        <v>40584</v>
      </c>
      <c r="B28" s="41">
        <v>16.09</v>
      </c>
      <c r="C28" s="4">
        <f t="shared" si="0"/>
        <v>1.3862633900441068E-2</v>
      </c>
      <c r="D28" s="41">
        <v>127.69</v>
      </c>
      <c r="E28" s="4">
        <f t="shared" si="1"/>
        <v>3.9172673143217374E-4</v>
      </c>
      <c r="F28" s="42">
        <v>16.899999999999999</v>
      </c>
      <c r="G28" s="42">
        <v>18.3</v>
      </c>
      <c r="H28" s="41">
        <v>16.571804610113258</v>
      </c>
      <c r="I28" s="4">
        <f>G28/F28-1</f>
        <v>8.2840236686390734E-2</v>
      </c>
      <c r="J28" s="4">
        <f>F28/B28-1</f>
        <v>5.0341827221876967E-2</v>
      </c>
      <c r="K28" s="41">
        <v>61.7</v>
      </c>
      <c r="L28" s="4">
        <f t="shared" si="2"/>
        <v>-8.0971659919026884E-4</v>
      </c>
      <c r="M28" s="43">
        <v>15.379999999999999</v>
      </c>
      <c r="N28" s="4">
        <f t="shared" si="3"/>
        <v>6.5061808718280822E-4</v>
      </c>
      <c r="O28" s="4" t="str">
        <f>IF(J28&lt;-2.5%,L29+IF(AC$2="Yes",E29,0),"")</f>
        <v/>
      </c>
      <c r="P28" s="4">
        <f>IF(AND(I28&gt;5%,I28&lt;20%),N29-IF(AC$2="Yes",E29,0),"")</f>
        <v>1.2903741903368182E-2</v>
      </c>
      <c r="Q28" s="4">
        <f>IF(COUNT(O28:P28)=2,"",IF(COUNT(O28:P28)=1,SUM(O28:P28)+IF(AC$2="Yes",IF(O28&lt;&gt;"",E29,-E29),0),""))</f>
        <v>6.9518271097273043E-3</v>
      </c>
      <c r="R28" s="4" t="str">
        <f>IF(O28&lt;&gt;"",E29,"")</f>
        <v/>
      </c>
      <c r="S28" s="4">
        <f>IF(P28&lt;&gt;"",-E29,"")</f>
        <v>-5.9519147936408778E-3</v>
      </c>
      <c r="T28" s="4">
        <f t="shared" si="4"/>
        <v>-5.9519147936408778E-3</v>
      </c>
      <c r="U28" s="43">
        <f t="shared" si="5"/>
        <v>100.35243837391441</v>
      </c>
      <c r="V28" s="43">
        <f t="shared" si="6"/>
        <v>119.66808834214447</v>
      </c>
      <c r="W28" s="43">
        <f t="shared" si="7"/>
        <v>116.61478538855255</v>
      </c>
      <c r="X28" s="3">
        <f>U28/MAX(U$2:U28)-1</f>
        <v>0</v>
      </c>
      <c r="Y28" s="3">
        <f>V28/MAX(V$2:V28)-1</f>
        <v>0</v>
      </c>
      <c r="Z28" s="3">
        <f>W28/MAX(W$2:W28)-1</f>
        <v>0</v>
      </c>
      <c r="AA28" s="2"/>
      <c r="AB28" s="27"/>
      <c r="AC28" s="23" t="s">
        <v>8</v>
      </c>
      <c r="AD28" s="11" t="s">
        <v>9</v>
      </c>
      <c r="AE28" s="11" t="s">
        <v>10</v>
      </c>
      <c r="AF28" s="2"/>
      <c r="AG28" s="2"/>
      <c r="AH28" s="2"/>
      <c r="AI28" s="2"/>
    </row>
    <row r="29" spans="1:35" x14ac:dyDescent="0.25">
      <c r="A29" s="34">
        <v>40585</v>
      </c>
      <c r="B29" s="41">
        <v>15.69</v>
      </c>
      <c r="C29" s="4">
        <f t="shared" si="0"/>
        <v>-2.4860161591050312E-2</v>
      </c>
      <c r="D29" s="41">
        <v>128.44999999999999</v>
      </c>
      <c r="E29" s="4">
        <f t="shared" si="1"/>
        <v>5.9519147936408778E-3</v>
      </c>
      <c r="F29" s="42">
        <v>16.600000000000001</v>
      </c>
      <c r="G29" s="42">
        <v>18.05</v>
      </c>
      <c r="H29" s="41">
        <v>16.411476499183575</v>
      </c>
      <c r="I29" s="4">
        <f>G29/F29-1</f>
        <v>8.7349397590361422E-2</v>
      </c>
      <c r="J29" s="4">
        <f>F29/B29-1</f>
        <v>5.799872530274075E-2</v>
      </c>
      <c r="K29" s="41">
        <v>60.7</v>
      </c>
      <c r="L29" s="4">
        <f t="shared" si="2"/>
        <v>-1.620745542949753E-2</v>
      </c>
      <c r="M29" s="43">
        <v>15.67</v>
      </c>
      <c r="N29" s="4">
        <f t="shared" si="3"/>
        <v>1.885565669700906E-2</v>
      </c>
      <c r="O29" s="4" t="str">
        <f>IF(J29&lt;-2.5%,L30+IF(AC$2="Yes",E30,0),"")</f>
        <v/>
      </c>
      <c r="P29" s="4">
        <f>IF(AND(I29&gt;5%,I29&lt;20%),N30-IF(AC$2="Yes",E30,0),"")</f>
        <v>5.8827167869421881E-3</v>
      </c>
      <c r="Q29" s="4">
        <f>IF(COUNT(O29:P29)=2,"",IF(COUNT(O29:P29)=1,SUM(O29:P29)+IF(AC$2="Yes",IF(O29&lt;&gt;"",E30,-E30),0),""))</f>
        <v>3.469326362652625E-3</v>
      </c>
      <c r="R29" s="4" t="str">
        <f>IF(O29&lt;&gt;"",E30,"")</f>
        <v/>
      </c>
      <c r="S29" s="4">
        <f>IF(P29&lt;&gt;"",-E30,"")</f>
        <v>-2.4133904242895632E-3</v>
      </c>
      <c r="T29" s="4">
        <f t="shared" si="4"/>
        <v>-2.4133904242895632E-3</v>
      </c>
      <c r="U29" s="43">
        <f t="shared" si="5"/>
        <v>100.35243837391441</v>
      </c>
      <c r="V29" s="43">
        <f t="shared" si="6"/>
        <v>120.37206181429609</v>
      </c>
      <c r="W29" s="43">
        <f t="shared" si="7"/>
        <v>117.01936013777613</v>
      </c>
      <c r="X29" s="3">
        <f>U29/MAX(U$2:U29)-1</f>
        <v>0</v>
      </c>
      <c r="Y29" s="3">
        <f>V29/MAX(V$2:V29)-1</f>
        <v>0</v>
      </c>
      <c r="Z29" s="3">
        <f>W29/MAX(W$2:W29)-1</f>
        <v>0</v>
      </c>
      <c r="AA29" s="2"/>
      <c r="AB29" s="1" t="s">
        <v>26</v>
      </c>
      <c r="AC29" s="18">
        <v>1.5604666774117858E-2</v>
      </c>
      <c r="AD29" s="14">
        <v>3.6145732710927336E-3</v>
      </c>
      <c r="AE29" s="14">
        <v>4.5266257219344352E-3</v>
      </c>
      <c r="AF29" s="2"/>
      <c r="AG29" s="2"/>
      <c r="AH29" s="2"/>
      <c r="AI29" s="2"/>
    </row>
    <row r="30" spans="1:35" x14ac:dyDescent="0.25">
      <c r="A30" s="34">
        <v>40588</v>
      </c>
      <c r="B30" s="41">
        <v>15.95</v>
      </c>
      <c r="C30" s="4">
        <f t="shared" si="0"/>
        <v>1.6571064372211675E-2</v>
      </c>
      <c r="D30" s="41">
        <v>128.76</v>
      </c>
      <c r="E30" s="4">
        <f t="shared" si="1"/>
        <v>2.4133904242895632E-3</v>
      </c>
      <c r="F30" s="42">
        <v>16.45</v>
      </c>
      <c r="G30" s="42">
        <v>17.850000000000001</v>
      </c>
      <c r="H30" s="41">
        <v>16.327571681150197</v>
      </c>
      <c r="I30" s="4">
        <f>G30/F30-1</f>
        <v>8.5106382978723527E-2</v>
      </c>
      <c r="J30" s="4">
        <f>F30/B30-1</f>
        <v>3.1347962382445083E-2</v>
      </c>
      <c r="K30" s="41">
        <v>60.16</v>
      </c>
      <c r="L30" s="4">
        <f t="shared" si="2"/>
        <v>-8.8962108731467371E-3</v>
      </c>
      <c r="M30" s="43">
        <v>15.8</v>
      </c>
      <c r="N30" s="4">
        <f t="shared" si="3"/>
        <v>8.2961072112317513E-3</v>
      </c>
      <c r="O30" s="4" t="str">
        <f>IF(J30&lt;-2.5%,L31+IF(AC$2="Yes",E31,0),"")</f>
        <v/>
      </c>
      <c r="P30" s="4">
        <f>IF(AND(I30&gt;5%,I30&lt;20%),N31-IF(AC$2="Yes",E31,0),"")</f>
        <v>-9.4740091466413157E-3</v>
      </c>
      <c r="Q30" s="4">
        <f>IF(COUNT(O30:P30)=2,"",IF(COUNT(O30:P30)=1,SUM(O30:P30)+IF(AC$2="Yes",IF(O30&lt;&gt;"",E31,-E31),0),""))</f>
        <v>-6.289790445181298E-3</v>
      </c>
      <c r="R30" s="4" t="str">
        <f>IF(O30&lt;&gt;"",E31,"")</f>
        <v/>
      </c>
      <c r="S30" s="4">
        <f>IF(P30&lt;&gt;"",-E31,"")</f>
        <v>3.1842187014600176E-3</v>
      </c>
      <c r="T30" s="4">
        <f t="shared" si="4"/>
        <v>3.1842187014600176E-3</v>
      </c>
      <c r="U30" s="43">
        <f t="shared" si="5"/>
        <v>100.35243837391441</v>
      </c>
      <c r="V30" s="43">
        <f t="shared" si="6"/>
        <v>119.23165579966738</v>
      </c>
      <c r="W30" s="43">
        <f t="shared" si="7"/>
        <v>116.28333288448032</v>
      </c>
      <c r="X30" s="3">
        <f>U30/MAX(U$2:U30)-1</f>
        <v>0</v>
      </c>
      <c r="Y30" s="3">
        <f>V30/MAX(V$2:V30)-1</f>
        <v>-9.4740091466413157E-3</v>
      </c>
      <c r="Z30" s="3">
        <f>W30/MAX(W$2:W30)-1</f>
        <v>-6.289790445181298E-3</v>
      </c>
      <c r="AA30" s="2"/>
      <c r="AB30" s="1" t="s">
        <v>36</v>
      </c>
      <c r="AC30" s="24">
        <v>4.9817372203225255E-2</v>
      </c>
      <c r="AD30" s="3">
        <v>3.177375237262265E-2</v>
      </c>
      <c r="AE30" s="3">
        <v>2.7608680585855361E-2</v>
      </c>
      <c r="AF30" s="2"/>
      <c r="AG30" s="2"/>
      <c r="AH30" s="2"/>
      <c r="AI30" s="2"/>
    </row>
    <row r="31" spans="1:35" x14ac:dyDescent="0.25">
      <c r="A31" s="34">
        <v>40589</v>
      </c>
      <c r="B31" s="41">
        <v>16.37</v>
      </c>
      <c r="C31" s="4">
        <f t="shared" si="0"/>
        <v>2.6332288401254011E-2</v>
      </c>
      <c r="D31" s="41">
        <v>128.35</v>
      </c>
      <c r="E31" s="4">
        <f t="shared" si="1"/>
        <v>-3.1842187014600176E-3</v>
      </c>
      <c r="F31" s="42">
        <v>16.7</v>
      </c>
      <c r="G31" s="42">
        <v>18.05</v>
      </c>
      <c r="H31" s="41">
        <v>16.335285920941072</v>
      </c>
      <c r="I31" s="4">
        <f>G31/F31-1</f>
        <v>8.083832335329344E-2</v>
      </c>
      <c r="J31" s="4">
        <f>F31/B31-1</f>
        <v>2.0158827122785494E-2</v>
      </c>
      <c r="K31" s="41">
        <v>60.97</v>
      </c>
      <c r="L31" s="4">
        <f t="shared" si="2"/>
        <v>1.3464095744680993E-2</v>
      </c>
      <c r="M31" s="43">
        <v>15.6</v>
      </c>
      <c r="N31" s="4">
        <f t="shared" si="3"/>
        <v>-1.2658227848101333E-2</v>
      </c>
      <c r="O31" s="4" t="str">
        <f>IF(J31&lt;-2.5%,L32+IF(AC$2="Yes",E32,0),"")</f>
        <v/>
      </c>
      <c r="P31" s="4">
        <f>IF(AND(I31&gt;5%,I31&lt;20%),N32-IF(AC$2="Yes",E32,0),"")</f>
        <v>-1.9850319139372408E-2</v>
      </c>
      <c r="Q31" s="4">
        <f>IF(COUNT(O31:P31)=2,"",IF(COUNT(O31:P31)=1,SUM(O31:P31)+IF(AC$2="Yes",IF(O31&lt;&gt;"",E32,-E32),0),""))</f>
        <v>-2.6239099817206402E-2</v>
      </c>
      <c r="R31" s="4" t="str">
        <f>IF(O31&lt;&gt;"",E32,"")</f>
        <v/>
      </c>
      <c r="S31" s="4">
        <f>IF(P31&lt;&gt;"",-E32,"")</f>
        <v>-6.3887806778339939E-3</v>
      </c>
      <c r="T31" s="4">
        <f t="shared" si="4"/>
        <v>-6.3887806778339939E-3</v>
      </c>
      <c r="U31" s="43">
        <f t="shared" si="5"/>
        <v>100.35243837391441</v>
      </c>
      <c r="V31" s="43">
        <f t="shared" si="6"/>
        <v>116.86486938052818</v>
      </c>
      <c r="W31" s="43">
        <f t="shared" si="7"/>
        <v>113.23216290584699</v>
      </c>
      <c r="X31" s="3">
        <f>U31/MAX(U$2:U31)-1</f>
        <v>0</v>
      </c>
      <c r="Y31" s="3">
        <f>V31/MAX(V$2:V31)-1</f>
        <v>-2.9136266180923576E-2</v>
      </c>
      <c r="Z31" s="3">
        <f>W31/MAX(W$2:W31)-1</f>
        <v>-3.2363851823067336E-2</v>
      </c>
      <c r="AA31" s="2"/>
      <c r="AB31" s="1" t="s">
        <v>28</v>
      </c>
      <c r="AC31" s="20">
        <v>36</v>
      </c>
      <c r="AD31" s="2">
        <v>305</v>
      </c>
      <c r="AE31" s="2">
        <v>335</v>
      </c>
      <c r="AF31" s="2"/>
      <c r="AG31" s="2"/>
      <c r="AH31" s="2"/>
      <c r="AI31" s="2"/>
    </row>
    <row r="32" spans="1:35" x14ac:dyDescent="0.25">
      <c r="A32" s="34">
        <v>40590</v>
      </c>
      <c r="B32" s="41">
        <v>16.72</v>
      </c>
      <c r="C32" s="4">
        <f t="shared" ref="C32:C95" si="12">B32/B31-1</f>
        <v>2.138057422113615E-2</v>
      </c>
      <c r="D32" s="41">
        <v>129.16999999999999</v>
      </c>
      <c r="E32" s="4">
        <f t="shared" ref="E32:E95" si="13">D32/D31-1</f>
        <v>6.3887806778339939E-3</v>
      </c>
      <c r="F32" s="42">
        <v>18.3</v>
      </c>
      <c r="G32" s="42">
        <v>19.350000000000001</v>
      </c>
      <c r="H32" s="41">
        <v>16.405233935315422</v>
      </c>
      <c r="I32" s="4">
        <f>G32/F32-1</f>
        <v>5.7377049180327822E-2</v>
      </c>
      <c r="J32" s="4">
        <f>F32/B32-1</f>
        <v>9.4497607655502414E-2</v>
      </c>
      <c r="K32" s="41">
        <v>61.69</v>
      </c>
      <c r="L32" s="4">
        <f t="shared" si="2"/>
        <v>1.1809086435952132E-2</v>
      </c>
      <c r="M32" s="43">
        <v>15.39</v>
      </c>
      <c r="N32" s="4">
        <f t="shared" si="3"/>
        <v>-1.3461538461538414E-2</v>
      </c>
      <c r="O32" s="4" t="str">
        <f>IF(J32&lt;-2.5%,L33+IF(AC$2="Yes",E33,0),"")</f>
        <v/>
      </c>
      <c r="P32" s="4">
        <f>IF(AND(I32&gt;5%,I32&lt;20%),N33-IF(AC$2="Yes",E33,0),"")</f>
        <v>-1.3987993418066003E-2</v>
      </c>
      <c r="Q32" s="4">
        <f>IF(COUNT(O32:P32)=2,"",IF(COUNT(O32:P32)=1,SUM(O32:P32)+IF(AC$2="Yes",IF(O32&lt;&gt;"",E33,-E33),0),""))</f>
        <v>-1.6929852982980664E-2</v>
      </c>
      <c r="R32" s="4" t="str">
        <f>IF(O32&lt;&gt;"",E33,"")</f>
        <v/>
      </c>
      <c r="S32" s="4">
        <f>IF(P32&lt;&gt;"",-E33,"")</f>
        <v>-2.9418595649146617E-3</v>
      </c>
      <c r="T32" s="4">
        <f t="shared" si="4"/>
        <v>-2.9418595649146617E-3</v>
      </c>
      <c r="U32" s="43">
        <f t="shared" si="5"/>
        <v>100.35243837391441</v>
      </c>
      <c r="V32" s="43">
        <f t="shared" si="6"/>
        <v>115.2301643568302</v>
      </c>
      <c r="W32" s="43">
        <f t="shared" si="7"/>
        <v>111.31515903490609</v>
      </c>
      <c r="X32" s="3">
        <f>U32/MAX(U$2:U32)-1</f>
        <v>0</v>
      </c>
      <c r="Y32" s="3">
        <f>V32/MAX(V$2:V32)-1</f>
        <v>-4.2716701699423765E-2</v>
      </c>
      <c r="Z32" s="3">
        <f>W32/MAX(W$2:W32)-1</f>
        <v>-4.8745789552720464E-2</v>
      </c>
      <c r="AA32" s="2"/>
      <c r="AB32" s="1" t="s">
        <v>29</v>
      </c>
      <c r="AC32" s="25">
        <v>7.7253218884120178E-2</v>
      </c>
      <c r="AD32" s="15">
        <v>0.65450643776824036</v>
      </c>
      <c r="AE32" s="15">
        <v>0.7188841201716738</v>
      </c>
      <c r="AF32" s="2"/>
      <c r="AG32" s="2"/>
      <c r="AH32" s="2"/>
      <c r="AI32" s="2"/>
    </row>
    <row r="33" spans="1:35" x14ac:dyDescent="0.25">
      <c r="A33" s="34">
        <v>40591</v>
      </c>
      <c r="B33" s="41">
        <v>16.59</v>
      </c>
      <c r="C33" s="4">
        <f t="shared" si="12"/>
        <v>-7.7751196172247683E-3</v>
      </c>
      <c r="D33" s="41">
        <v>129.55000000000001</v>
      </c>
      <c r="E33" s="4">
        <f t="shared" si="13"/>
        <v>2.9418595649146617E-3</v>
      </c>
      <c r="F33" s="42">
        <v>18.45</v>
      </c>
      <c r="G33" s="42">
        <v>19.649999999999999</v>
      </c>
      <c r="H33" s="41">
        <v>16.438827765258072</v>
      </c>
      <c r="I33" s="4">
        <f>G33/F33-1</f>
        <v>6.5040650406503975E-2</v>
      </c>
      <c r="J33" s="4">
        <f>F33/B33-1</f>
        <v>0.11211573236889683</v>
      </c>
      <c r="K33" s="41">
        <v>62.29</v>
      </c>
      <c r="L33" s="4">
        <f t="shared" si="2"/>
        <v>9.7260496028530596E-3</v>
      </c>
      <c r="M33" s="43">
        <v>15.22</v>
      </c>
      <c r="N33" s="4">
        <f t="shared" si="3"/>
        <v>-1.1046133853151341E-2</v>
      </c>
      <c r="O33" s="4" t="str">
        <f>IF(J33&lt;-2.5%,L34+IF(AC$2="Yes",E34,0),"")</f>
        <v/>
      </c>
      <c r="P33" s="4">
        <f>IF(AND(I33&gt;5%,I33&lt;20%),N34-IF(AC$2="Yes",E34,0),"")</f>
        <v>-1.0625530302761366E-2</v>
      </c>
      <c r="Q33" s="4">
        <f>IF(COUNT(O33:P33)=2,"",IF(COUNT(O33:P33)=1,SUM(O33:P33)+IF(AC$2="Yes",IF(O33&lt;&gt;"",E34,-E34),0),""))</f>
        <v>-1.2709667701449101E-2</v>
      </c>
      <c r="R33" s="4" t="str">
        <f>IF(O33&lt;&gt;"",E34,"")</f>
        <v/>
      </c>
      <c r="S33" s="4">
        <f>IF(P33&lt;&gt;"",-E34,"")</f>
        <v>-2.0841373986877354E-3</v>
      </c>
      <c r="T33" s="4">
        <f t="shared" si="4"/>
        <v>-2.0841373986877354E-3</v>
      </c>
      <c r="U33" s="43">
        <f t="shared" si="5"/>
        <v>100.35243837391441</v>
      </c>
      <c r="V33" s="43">
        <f t="shared" si="6"/>
        <v>114.00578275366453</v>
      </c>
      <c r="W33" s="43">
        <f t="shared" si="7"/>
        <v>109.90038035343848</v>
      </c>
      <c r="X33" s="3">
        <f>U33/MAX(U$2:U33)-1</f>
        <v>0</v>
      </c>
      <c r="Y33" s="3">
        <f>V33/MAX(V$2:V33)-1</f>
        <v>-5.2888344393843933E-2</v>
      </c>
      <c r="Z33" s="3">
        <f>W33/MAX(W$2:W33)-1</f>
        <v>-6.0835914467109675E-2</v>
      </c>
      <c r="AA33" s="2"/>
      <c r="AB33" s="1" t="s">
        <v>27</v>
      </c>
      <c r="AC33" s="24">
        <v>0.55555555555555558</v>
      </c>
      <c r="AD33" s="3">
        <v>0.59672131147540985</v>
      </c>
      <c r="AE33" s="3">
        <v>0.60895522388059697</v>
      </c>
      <c r="AF33" s="2"/>
      <c r="AG33" s="2"/>
      <c r="AH33" s="2"/>
      <c r="AI33" s="2"/>
    </row>
    <row r="34" spans="1:35" x14ac:dyDescent="0.25">
      <c r="A34" s="34">
        <v>40592</v>
      </c>
      <c r="B34" s="41">
        <v>16.43</v>
      </c>
      <c r="C34" s="4">
        <f t="shared" si="12"/>
        <v>-9.6443640747437831E-3</v>
      </c>
      <c r="D34" s="41">
        <v>129.82</v>
      </c>
      <c r="E34" s="4">
        <f t="shared" si="13"/>
        <v>2.0841373986877354E-3</v>
      </c>
      <c r="F34" s="42">
        <v>18.600000000000001</v>
      </c>
      <c r="G34" s="42">
        <v>19.8</v>
      </c>
      <c r="H34" s="41">
        <v>16.437222717029332</v>
      </c>
      <c r="I34" s="4">
        <f>G34/F34-1</f>
        <v>6.4516129032258007E-2</v>
      </c>
      <c r="J34" s="4">
        <f>F34/B34-1</f>
        <v>0.1320754716981134</v>
      </c>
      <c r="K34" s="41">
        <v>62.94</v>
      </c>
      <c r="L34" s="4">
        <f t="shared" si="2"/>
        <v>1.043506180767384E-2</v>
      </c>
      <c r="M34" s="43">
        <v>15.09</v>
      </c>
      <c r="N34" s="4">
        <f t="shared" si="3"/>
        <v>-8.5413929040736303E-3</v>
      </c>
      <c r="O34" s="4" t="str">
        <f>IF(J34&lt;-2.5%,L35+IF(AC$2="Yes",E35,0),"")</f>
        <v/>
      </c>
      <c r="P34" s="4">
        <f>IF(AND(I34&gt;5%,I34&lt;20%),N35-IF(AC$2="Yes",E35,0),"")</f>
        <v>-0.10190732562464277</v>
      </c>
      <c r="Q34" s="4">
        <f>IF(COUNT(O34:P34)=2,"",IF(COUNT(O34:P34)=1,SUM(O34:P34)+IF(AC$2="Yes",IF(O34&lt;&gt;"",E35,-E35),0),""))</f>
        <v>-8.1879594920591048E-2</v>
      </c>
      <c r="R34" s="4" t="str">
        <f>IF(O34&lt;&gt;"",E35,"")</f>
        <v/>
      </c>
      <c r="S34" s="4">
        <f>IF(P34&lt;&gt;"",-E35,"")</f>
        <v>2.0027730704051727E-2</v>
      </c>
      <c r="T34" s="4">
        <f t="shared" si="4"/>
        <v>2.0027730704051727E-2</v>
      </c>
      <c r="U34" s="43">
        <f t="shared" si="5"/>
        <v>100.35243837391441</v>
      </c>
      <c r="V34" s="43">
        <f t="shared" si="6"/>
        <v>102.38775832749455</v>
      </c>
      <c r="W34" s="43">
        <f t="shared" si="7"/>
        <v>100.90178172848006</v>
      </c>
      <c r="X34" s="3">
        <f>U34/MAX(U$2:U34)-1</f>
        <v>0</v>
      </c>
      <c r="Y34" s="3">
        <f>V34/MAX(V$2:V34)-1</f>
        <v>-0.14940596028459496</v>
      </c>
      <c r="Z34" s="3">
        <f>W34/MAX(W$2:W34)-1</f>
        <v>-0.13773428935451004</v>
      </c>
      <c r="AA34" s="2"/>
      <c r="AB34" s="1" t="s">
        <v>30</v>
      </c>
      <c r="AC34" s="26">
        <v>4.7255231509759014E-2</v>
      </c>
      <c r="AD34" s="4">
        <v>2.3688518457525967E-2</v>
      </c>
      <c r="AE34" s="4">
        <v>2.0903358612690878E-2</v>
      </c>
      <c r="AF34" s="2"/>
      <c r="AG34" s="2"/>
      <c r="AH34" s="2"/>
      <c r="AI34" s="2"/>
    </row>
    <row r="35" spans="1:35" x14ac:dyDescent="0.25">
      <c r="A35" s="34">
        <v>40596</v>
      </c>
      <c r="B35" s="41">
        <v>20.8</v>
      </c>
      <c r="C35" s="4">
        <f t="shared" si="12"/>
        <v>0.26597687157638483</v>
      </c>
      <c r="D35" s="41">
        <v>127.22</v>
      </c>
      <c r="E35" s="4">
        <f t="shared" si="13"/>
        <v>-2.0027730704051727E-2</v>
      </c>
      <c r="F35" s="42">
        <v>21.15</v>
      </c>
      <c r="G35" s="42">
        <v>21.6</v>
      </c>
      <c r="H35" s="41">
        <v>17.230454950296725</v>
      </c>
      <c r="I35" s="4">
        <f>G35/F35-1</f>
        <v>2.1276595744680993E-2</v>
      </c>
      <c r="J35" s="4">
        <f>F35/B35-1</f>
        <v>1.6826923076922906E-2</v>
      </c>
      <c r="K35" s="41">
        <v>70.8</v>
      </c>
      <c r="L35" s="4">
        <f t="shared" si="2"/>
        <v>0.12488083889418489</v>
      </c>
      <c r="M35" s="43">
        <v>13.25</v>
      </c>
      <c r="N35" s="4">
        <f t="shared" si="3"/>
        <v>-0.1219350563286945</v>
      </c>
      <c r="O35" s="4" t="str">
        <f>IF(J35&lt;-2.5%,L36+IF(AC$2="Yes",E36,0),"")</f>
        <v/>
      </c>
      <c r="P35" s="4" t="str">
        <f>IF(AND(I35&gt;5%,I35&lt;20%),N36-IF(AC$2="Yes",E36,0),"")</f>
        <v/>
      </c>
      <c r="Q35" s="4" t="str">
        <f>IF(COUNT(O35:P35)=2,"",IF(COUNT(O35:P35)=1,SUM(O35:P35)+IF(AC$2="Yes",IF(O35&lt;&gt;"",E36,-E36),0),""))</f>
        <v/>
      </c>
      <c r="R35" s="4" t="str">
        <f>IF(O35&lt;&gt;"",E36,"")</f>
        <v/>
      </c>
      <c r="S35" s="4" t="str">
        <f>IF(P35&lt;&gt;"",-E36,"")</f>
        <v/>
      </c>
      <c r="T35" s="4" t="str">
        <f t="shared" si="4"/>
        <v/>
      </c>
      <c r="U35" s="43">
        <f t="shared" si="5"/>
        <v>100.35243837391441</v>
      </c>
      <c r="V35" s="43">
        <f t="shared" si="6"/>
        <v>102.38775832749455</v>
      </c>
      <c r="W35" s="43">
        <f t="shared" si="7"/>
        <v>100.90178172848006</v>
      </c>
      <c r="X35" s="3">
        <f>U35/MAX(U$2:U35)-1</f>
        <v>0</v>
      </c>
      <c r="Y35" s="3">
        <f>V35/MAX(V$2:V35)-1</f>
        <v>-0.14940596028459496</v>
      </c>
      <c r="Z35" s="3">
        <f>W35/MAX(W$2:W35)-1</f>
        <v>-0.13773428935451004</v>
      </c>
      <c r="AA35" s="2"/>
      <c r="AB35" s="1" t="s">
        <v>31</v>
      </c>
      <c r="AC35" s="26">
        <v>-2.395853914543359E-2</v>
      </c>
      <c r="AD35" s="4">
        <v>-2.6088337492572698E-2</v>
      </c>
      <c r="AE35" s="4">
        <v>-2.0976072825503071E-2</v>
      </c>
      <c r="AF35" s="2"/>
      <c r="AG35" s="2"/>
      <c r="AH35" s="2"/>
      <c r="AI35" s="2"/>
    </row>
    <row r="36" spans="1:35" x14ac:dyDescent="0.25">
      <c r="A36" s="34">
        <v>40597</v>
      </c>
      <c r="B36" s="41">
        <v>22.13</v>
      </c>
      <c r="C36" s="4">
        <f t="shared" si="12"/>
        <v>6.3942307692307576E-2</v>
      </c>
      <c r="D36" s="41">
        <v>126.43</v>
      </c>
      <c r="E36" s="4">
        <f t="shared" si="13"/>
        <v>-6.2097154535449839E-3</v>
      </c>
      <c r="F36" s="42">
        <v>22.25</v>
      </c>
      <c r="G36" s="42">
        <v>22.55</v>
      </c>
      <c r="H36" s="41">
        <v>18.121281322970049</v>
      </c>
      <c r="I36" s="4">
        <f>G36/F36-1</f>
        <v>1.3483146067415852E-2</v>
      </c>
      <c r="J36" s="4">
        <f>F36/B36-1</f>
        <v>5.4225033890646923E-3</v>
      </c>
      <c r="K36" s="41">
        <v>73.930000000000007</v>
      </c>
      <c r="L36" s="4">
        <f t="shared" si="2"/>
        <v>4.4209039548022799E-2</v>
      </c>
      <c r="M36" s="43">
        <v>12.62</v>
      </c>
      <c r="N36" s="4">
        <f t="shared" si="3"/>
        <v>-4.7547169811320789E-2</v>
      </c>
      <c r="O36" s="4" t="str">
        <f>IF(J36&lt;-2.5%,L37+IF(AC$2="Yes",E37,0),"")</f>
        <v/>
      </c>
      <c r="P36" s="4" t="str">
        <f>IF(AND(I36&gt;5%,I36&lt;20%),N37-IF(AC$2="Yes",E37,0),"")</f>
        <v/>
      </c>
      <c r="Q36" s="4" t="str">
        <f>IF(COUNT(O36:P36)=2,"",IF(COUNT(O36:P36)=1,SUM(O36:P36)+IF(AC$2="Yes",IF(O36&lt;&gt;"",E37,-E37),0),""))</f>
        <v/>
      </c>
      <c r="R36" s="4" t="str">
        <f>IF(O36&lt;&gt;"",E37,"")</f>
        <v/>
      </c>
      <c r="S36" s="4" t="str">
        <f>IF(P36&lt;&gt;"",-E37,"")</f>
        <v/>
      </c>
      <c r="T36" s="4" t="str">
        <f t="shared" si="4"/>
        <v/>
      </c>
      <c r="U36" s="43">
        <f t="shared" si="5"/>
        <v>100.35243837391441</v>
      </c>
      <c r="V36" s="43">
        <f t="shared" si="6"/>
        <v>102.38775832749455</v>
      </c>
      <c r="W36" s="43">
        <f t="shared" si="7"/>
        <v>100.90178172848006</v>
      </c>
      <c r="X36" s="3">
        <f>U36/MAX(U$2:U36)-1</f>
        <v>0</v>
      </c>
      <c r="Y36" s="3">
        <f>V36/MAX(V$2:V36)-1</f>
        <v>-0.14940596028459496</v>
      </c>
      <c r="Z36" s="3">
        <f>W36/MAX(W$2:W36)-1</f>
        <v>-0.13773428935451004</v>
      </c>
      <c r="AA36" s="2"/>
      <c r="AB36" s="1" t="s">
        <v>40</v>
      </c>
      <c r="AC36" s="22">
        <v>1.9723753281829659</v>
      </c>
      <c r="AD36" s="5">
        <v>0.90801180658867375</v>
      </c>
      <c r="AE36" s="5">
        <v>0.99653346870898607</v>
      </c>
      <c r="AF36" s="2"/>
      <c r="AG36" s="2"/>
      <c r="AH36" s="2"/>
      <c r="AI36" s="2"/>
    </row>
    <row r="37" spans="1:35" x14ac:dyDescent="0.25">
      <c r="A37" s="34">
        <v>40598</v>
      </c>
      <c r="B37" s="41">
        <v>21.32</v>
      </c>
      <c r="C37" s="4">
        <f t="shared" si="12"/>
        <v>-3.6601897876186062E-2</v>
      </c>
      <c r="D37" s="41">
        <v>126.35</v>
      </c>
      <c r="E37" s="4">
        <f t="shared" si="13"/>
        <v>-6.3276121173783118E-4</v>
      </c>
      <c r="F37" s="42">
        <v>21.85</v>
      </c>
      <c r="G37" s="42">
        <v>22.35</v>
      </c>
      <c r="H37" s="41">
        <v>18.702866536975495</v>
      </c>
      <c r="I37" s="4">
        <f>G37/F37-1</f>
        <v>2.2883295194507935E-2</v>
      </c>
      <c r="J37" s="4">
        <f>F37/B37-1</f>
        <v>2.4859287054409096E-2</v>
      </c>
      <c r="K37" s="41">
        <v>72.95</v>
      </c>
      <c r="L37" s="4">
        <f t="shared" si="2"/>
        <v>-1.3255782496956581E-2</v>
      </c>
      <c r="M37" s="43">
        <v>12.73</v>
      </c>
      <c r="N37" s="4">
        <f t="shared" si="3"/>
        <v>8.7163232963551884E-3</v>
      </c>
      <c r="O37" s="4" t="str">
        <f>IF(J37&lt;-2.5%,L38+IF(AC$2="Yes",E38,0),"")</f>
        <v/>
      </c>
      <c r="P37" s="4" t="str">
        <f>IF(AND(I37&gt;5%,I37&lt;20%),N38-IF(AC$2="Yes",E38,0),"")</f>
        <v/>
      </c>
      <c r="Q37" s="4" t="str">
        <f>IF(COUNT(O37:P37)=2,"",IF(COUNT(O37:P37)=1,SUM(O37:P37)+IF(AC$2="Yes",IF(O37&lt;&gt;"",E38,-E38),0),""))</f>
        <v/>
      </c>
      <c r="R37" s="4" t="str">
        <f>IF(O37&lt;&gt;"",E38,"")</f>
        <v/>
      </c>
      <c r="S37" s="4" t="str">
        <f>IF(P37&lt;&gt;"",-E38,"")</f>
        <v/>
      </c>
      <c r="T37" s="4" t="str">
        <f t="shared" si="4"/>
        <v/>
      </c>
      <c r="U37" s="43">
        <f t="shared" si="5"/>
        <v>100.35243837391441</v>
      </c>
      <c r="V37" s="43">
        <f t="shared" si="6"/>
        <v>102.38775832749455</v>
      </c>
      <c r="W37" s="43">
        <f t="shared" si="7"/>
        <v>100.90178172848006</v>
      </c>
      <c r="X37" s="3">
        <f>U37/MAX(U$2:U37)-1</f>
        <v>0</v>
      </c>
      <c r="Y37" s="3">
        <f>V37/MAX(V$2:V37)-1</f>
        <v>-0.14940596028459496</v>
      </c>
      <c r="Z37" s="3">
        <f>W37/MAX(W$2:W37)-1</f>
        <v>-0.13773428935451004</v>
      </c>
      <c r="AA37" s="2"/>
      <c r="AB37" s="1" t="s">
        <v>32</v>
      </c>
      <c r="AC37" s="18">
        <v>-6.2710279919246492E-2</v>
      </c>
      <c r="AD37" s="14">
        <v>-0.10190732562464277</v>
      </c>
      <c r="AE37" s="14">
        <v>-9.1916733862610678E-2</v>
      </c>
      <c r="AF37" s="2"/>
      <c r="AG37" s="2"/>
      <c r="AH37" s="2"/>
      <c r="AI37" s="2"/>
    </row>
    <row r="38" spans="1:35" x14ac:dyDescent="0.25">
      <c r="A38" s="34">
        <v>40599</v>
      </c>
      <c r="B38" s="41">
        <v>19.22</v>
      </c>
      <c r="C38" s="4">
        <f t="shared" si="12"/>
        <v>-9.8499061913696173E-2</v>
      </c>
      <c r="D38" s="41">
        <v>127.7</v>
      </c>
      <c r="E38" s="4">
        <f t="shared" si="13"/>
        <v>1.068460625247325E-2</v>
      </c>
      <c r="F38" s="42">
        <v>20.149999999999999</v>
      </c>
      <c r="G38" s="42">
        <v>21.15</v>
      </c>
      <c r="H38" s="41">
        <v>18.796890802979952</v>
      </c>
      <c r="I38" s="4">
        <f>G38/F38-1</f>
        <v>4.9627791563275458E-2</v>
      </c>
      <c r="J38" s="4">
        <f>F38/B38-1</f>
        <v>4.8387096774193505E-2</v>
      </c>
      <c r="K38" s="41">
        <v>68.489999999999995</v>
      </c>
      <c r="L38" s="4">
        <f t="shared" si="2"/>
        <v>-6.1137765592871984E-2</v>
      </c>
      <c r="M38" s="43">
        <v>13.55</v>
      </c>
      <c r="N38" s="4">
        <f t="shared" si="3"/>
        <v>6.4414768263943545E-2</v>
      </c>
      <c r="O38" s="4" t="str">
        <f>IF(J38&lt;-2.5%,L39+IF(AC$2="Yes",E39,0),"")</f>
        <v/>
      </c>
      <c r="P38" s="4" t="str">
        <f>IF(AND(I38&gt;5%,I38&lt;20%),N39-IF(AC$2="Yes",E39,0),"")</f>
        <v/>
      </c>
      <c r="Q38" s="4" t="str">
        <f>IF(COUNT(O38:P38)=2,"",IF(COUNT(O38:P38)=1,SUM(O38:P38)+IF(AC$2="Yes",IF(O38&lt;&gt;"",E39,-E39),0),""))</f>
        <v/>
      </c>
      <c r="R38" s="4" t="str">
        <f>IF(O38&lt;&gt;"",E39,"")</f>
        <v/>
      </c>
      <c r="S38" s="4" t="str">
        <f>IF(P38&lt;&gt;"",-E39,"")</f>
        <v/>
      </c>
      <c r="T38" s="4" t="str">
        <f t="shared" si="4"/>
        <v/>
      </c>
      <c r="U38" s="43">
        <f t="shared" si="5"/>
        <v>100.35243837391441</v>
      </c>
      <c r="V38" s="43">
        <f t="shared" si="6"/>
        <v>102.38775832749455</v>
      </c>
      <c r="W38" s="43">
        <f t="shared" si="7"/>
        <v>100.90178172848006</v>
      </c>
      <c r="X38" s="3">
        <f>U38/MAX(U$2:U38)-1</f>
        <v>0</v>
      </c>
      <c r="Y38" s="3">
        <f>V38/MAX(V$2:V38)-1</f>
        <v>-0.14940596028459496</v>
      </c>
      <c r="Z38" s="3">
        <f>W38/MAX(W$2:W38)-1</f>
        <v>-0.13773428935451004</v>
      </c>
      <c r="AA38" s="2"/>
      <c r="AB38" s="1" t="s">
        <v>33</v>
      </c>
      <c r="AC38" s="18">
        <v>0.16361839376970033</v>
      </c>
      <c r="AD38" s="14">
        <v>9.5711070734375125E-2</v>
      </c>
      <c r="AE38" s="14">
        <v>0.12046465320690003</v>
      </c>
      <c r="AF38" s="2"/>
      <c r="AG38" s="2"/>
      <c r="AH38" s="2"/>
      <c r="AI38" s="2"/>
    </row>
    <row r="39" spans="1:35" x14ac:dyDescent="0.25">
      <c r="A39" s="34">
        <v>40602</v>
      </c>
      <c r="B39" s="41">
        <v>18.350000000000001</v>
      </c>
      <c r="C39" s="4">
        <f t="shared" si="12"/>
        <v>-4.526534859521314E-2</v>
      </c>
      <c r="D39" s="41">
        <v>128.49</v>
      </c>
      <c r="E39" s="4">
        <f t="shared" si="13"/>
        <v>6.1863743148002914E-3</v>
      </c>
      <c r="F39" s="42">
        <v>19.2</v>
      </c>
      <c r="G39" s="42">
        <v>20.3</v>
      </c>
      <c r="H39" s="41">
        <v>18.715637929710869</v>
      </c>
      <c r="I39" s="4">
        <f>G39/F39-1</f>
        <v>5.7291666666666741E-2</v>
      </c>
      <c r="J39" s="4">
        <f>F39/B39-1</f>
        <v>4.632152588555849E-2</v>
      </c>
      <c r="K39" s="41">
        <v>65.540000000000006</v>
      </c>
      <c r="L39" s="4">
        <f t="shared" si="2"/>
        <v>-4.3071981311140095E-2</v>
      </c>
      <c r="M39" s="43">
        <v>14.1</v>
      </c>
      <c r="N39" s="4">
        <f t="shared" si="3"/>
        <v>4.0590405904058935E-2</v>
      </c>
      <c r="O39" s="4" t="str">
        <f>IF(J39&lt;-2.5%,L40+IF(AC$2="Yes",E40,0),"")</f>
        <v/>
      </c>
      <c r="P39" s="4">
        <f>IF(AND(I39&gt;5%,I39&lt;20%),N40-IF(AC$2="Yes",E40,0),"")</f>
        <v>-5.7103872641798059E-2</v>
      </c>
      <c r="Q39" s="4">
        <f>IF(COUNT(O39:P39)=2,"",IF(COUNT(O39:P39)=1,SUM(O39:P39)+IF(AC$2="Yes",IF(O39&lt;&gt;"",E40,-E40),0),""))</f>
        <v>-4.0448880035369394E-2</v>
      </c>
      <c r="R39" s="4" t="str">
        <f>IF(O39&lt;&gt;"",E40,"")</f>
        <v/>
      </c>
      <c r="S39" s="4">
        <f>IF(P39&lt;&gt;"",-E40,"")</f>
        <v>1.6654992606428665E-2</v>
      </c>
      <c r="T39" s="4">
        <f t="shared" si="4"/>
        <v>1.6654992606428665E-2</v>
      </c>
      <c r="U39" s="43">
        <f t="shared" si="5"/>
        <v>100.35243837391441</v>
      </c>
      <c r="V39" s="43">
        <f t="shared" si="6"/>
        <v>96.541020815882106</v>
      </c>
      <c r="W39" s="43">
        <f t="shared" si="7"/>
        <v>96.820417663989744</v>
      </c>
      <c r="X39" s="3">
        <f>U39/MAX(U$2:U39)-1</f>
        <v>0</v>
      </c>
      <c r="Y39" s="3">
        <f>V39/MAX(V$2:V39)-1</f>
        <v>-0.19797817399837603</v>
      </c>
      <c r="Z39" s="3">
        <f>W39/MAX(W$2:W39)-1</f>
        <v>-0.172611971643022</v>
      </c>
      <c r="AA39" s="2"/>
      <c r="AB39" s="1" t="s">
        <v>34</v>
      </c>
      <c r="AC39" s="22">
        <v>1.1884134864016211</v>
      </c>
      <c r="AD39" s="5">
        <v>-0.36859787020392354</v>
      </c>
      <c r="AE39" s="5">
        <v>8.3909284589552581E-3</v>
      </c>
      <c r="AF39" s="2"/>
      <c r="AG39" s="2"/>
      <c r="AH39" s="2"/>
      <c r="AI39" s="2"/>
    </row>
    <row r="40" spans="1:35" x14ac:dyDescent="0.25">
      <c r="A40" s="34">
        <v>40603</v>
      </c>
      <c r="B40" s="41">
        <v>21.01</v>
      </c>
      <c r="C40" s="4">
        <f t="shared" si="12"/>
        <v>0.14495912806539502</v>
      </c>
      <c r="D40" s="41">
        <v>126.35</v>
      </c>
      <c r="E40" s="4">
        <f t="shared" si="13"/>
        <v>-1.6654992606428665E-2</v>
      </c>
      <c r="F40" s="42">
        <v>21.2</v>
      </c>
      <c r="G40" s="42">
        <v>21.7</v>
      </c>
      <c r="H40" s="41">
        <v>19.132794669763438</v>
      </c>
      <c r="I40" s="4">
        <f>G40/F40-1</f>
        <v>2.3584905660377409E-2</v>
      </c>
      <c r="J40" s="4">
        <f>F40/B40-1</f>
        <v>9.043312708234108E-3</v>
      </c>
      <c r="K40" s="41">
        <v>70.33</v>
      </c>
      <c r="L40" s="4">
        <f t="shared" si="2"/>
        <v>7.3085138846505915E-2</v>
      </c>
      <c r="M40" s="43">
        <v>13.060000000000002</v>
      </c>
      <c r="N40" s="4">
        <f t="shared" si="3"/>
        <v>-7.3758865248226724E-2</v>
      </c>
      <c r="O40" s="4" t="str">
        <f>IF(J40&lt;-2.5%,L41+IF(AC$2="Yes",E41,0),"")</f>
        <v/>
      </c>
      <c r="P40" s="4" t="str">
        <f>IF(AND(I40&gt;5%,I40&lt;20%),N41-IF(AC$2="Yes",E41,0),"")</f>
        <v/>
      </c>
      <c r="Q40" s="4" t="str">
        <f>IF(COUNT(O40:P40)=2,"",IF(COUNT(O40:P40)=1,SUM(O40:P40)+IF(AC$2="Yes",IF(O40&lt;&gt;"",E41,-E41),0),""))</f>
        <v/>
      </c>
      <c r="R40" s="4" t="str">
        <f>IF(O40&lt;&gt;"",E41,"")</f>
        <v/>
      </c>
      <c r="S40" s="4" t="str">
        <f>IF(P40&lt;&gt;"",-E41,"")</f>
        <v/>
      </c>
      <c r="T40" s="4" t="str">
        <f t="shared" si="4"/>
        <v/>
      </c>
      <c r="U40" s="43">
        <f t="shared" si="5"/>
        <v>100.35243837391441</v>
      </c>
      <c r="V40" s="43">
        <f t="shared" si="6"/>
        <v>96.541020815882106</v>
      </c>
      <c r="W40" s="43">
        <f t="shared" si="7"/>
        <v>96.820417663989744</v>
      </c>
      <c r="X40" s="3">
        <f>U40/MAX(U$2:U40)-1</f>
        <v>0</v>
      </c>
      <c r="Y40" s="3">
        <f>V40/MAX(V$2:V40)-1</f>
        <v>-0.19797817399837603</v>
      </c>
      <c r="Z40" s="3">
        <f>W40/MAX(W$2:W40)-1</f>
        <v>-0.172611971643022</v>
      </c>
      <c r="AA40" s="2"/>
      <c r="AB40" s="1" t="s">
        <v>39</v>
      </c>
      <c r="AC40" s="19">
        <v>-0.13735276115684891</v>
      </c>
      <c r="AD40" s="16">
        <v>-0.26650785265029908</v>
      </c>
      <c r="AE40" s="16">
        <v>-0.25719781387467311</v>
      </c>
      <c r="AF40" s="2"/>
      <c r="AG40" s="2"/>
      <c r="AH40" s="2"/>
      <c r="AI40" s="2"/>
    </row>
    <row r="41" spans="1:35" x14ac:dyDescent="0.25">
      <c r="A41" s="34">
        <v>40604</v>
      </c>
      <c r="B41" s="41">
        <v>20.7</v>
      </c>
      <c r="C41" s="4">
        <f t="shared" si="12"/>
        <v>-1.4754878629224311E-2</v>
      </c>
      <c r="D41" s="41">
        <v>126.62</v>
      </c>
      <c r="E41" s="4">
        <f t="shared" si="13"/>
        <v>2.1369212504946944E-3</v>
      </c>
      <c r="F41" s="42">
        <v>21.1</v>
      </c>
      <c r="G41" s="42">
        <v>21.6</v>
      </c>
      <c r="H41" s="41">
        <v>19.417741093442814</v>
      </c>
      <c r="I41" s="4">
        <f>G41/F41-1</f>
        <v>2.3696682464454888E-2</v>
      </c>
      <c r="J41" s="4">
        <f>F41/B41-1</f>
        <v>1.9323671497584627E-2</v>
      </c>
      <c r="K41" s="41">
        <v>70.599999999999994</v>
      </c>
      <c r="L41" s="4">
        <f t="shared" si="2"/>
        <v>3.8390445044789168E-3</v>
      </c>
      <c r="M41" s="43">
        <v>13.02</v>
      </c>
      <c r="N41" s="4">
        <f t="shared" si="3"/>
        <v>-3.0627871362942649E-3</v>
      </c>
      <c r="O41" s="4" t="str">
        <f>IF(J41&lt;-2.5%,L42+IF(AC$2="Yes",E42,0),"")</f>
        <v/>
      </c>
      <c r="P41" s="4" t="str">
        <f>IF(AND(I41&gt;5%,I41&lt;20%),N42-IF(AC$2="Yes",E42,0),"")</f>
        <v/>
      </c>
      <c r="Q41" s="4" t="str">
        <f>IF(COUNT(O41:P41)=2,"",IF(COUNT(O41:P41)=1,SUM(O41:P41)+IF(AC$2="Yes",IF(O41&lt;&gt;"",E42,-E42),0),""))</f>
        <v/>
      </c>
      <c r="R41" s="4" t="str">
        <f>IF(O41&lt;&gt;"",E42,"")</f>
        <v/>
      </c>
      <c r="S41" s="4" t="str">
        <f>IF(P41&lt;&gt;"",-E42,"")</f>
        <v/>
      </c>
      <c r="T41" s="4" t="str">
        <f t="shared" si="4"/>
        <v/>
      </c>
      <c r="U41" s="43">
        <f t="shared" si="5"/>
        <v>100.35243837391441</v>
      </c>
      <c r="V41" s="43">
        <f t="shared" si="6"/>
        <v>96.541020815882106</v>
      </c>
      <c r="W41" s="43">
        <f t="shared" si="7"/>
        <v>96.820417663989744</v>
      </c>
      <c r="X41" s="3">
        <f>U41/MAX(U$2:U41)-1</f>
        <v>0</v>
      </c>
      <c r="Y41" s="3">
        <f>V41/MAX(V$2:V41)-1</f>
        <v>-0.19797817399837603</v>
      </c>
      <c r="Z41" s="3">
        <f>W41/MAX(W$2:W41)-1</f>
        <v>-0.172611971643022</v>
      </c>
      <c r="AA41" s="2"/>
      <c r="AB41" s="1" t="s">
        <v>35</v>
      </c>
      <c r="AC41" s="19">
        <v>0.35180781418905349</v>
      </c>
      <c r="AD41" s="16">
        <v>0.81320686776394613</v>
      </c>
      <c r="AE41" s="16">
        <v>1.266388635873267</v>
      </c>
      <c r="AF41" s="2"/>
      <c r="AG41" s="2"/>
      <c r="AH41" s="2"/>
      <c r="AI41" s="2"/>
    </row>
    <row r="42" spans="1:35" x14ac:dyDescent="0.25">
      <c r="A42" s="34">
        <v>40605</v>
      </c>
      <c r="B42" s="41">
        <v>18.600000000000001</v>
      </c>
      <c r="C42" s="4">
        <f t="shared" si="12"/>
        <v>-0.10144927536231874</v>
      </c>
      <c r="D42" s="41">
        <v>128.80000000000001</v>
      </c>
      <c r="E42" s="4">
        <f t="shared" si="13"/>
        <v>1.721686937292688E-2</v>
      </c>
      <c r="F42" s="42">
        <v>19.7</v>
      </c>
      <c r="G42" s="42">
        <v>20.7</v>
      </c>
      <c r="H42" s="41">
        <v>19.269060894635029</v>
      </c>
      <c r="I42" s="4">
        <f>G42/F42-1</f>
        <v>5.0761421319796884E-2</v>
      </c>
      <c r="J42" s="4">
        <f>F42/B42-1</f>
        <v>5.9139784946236507E-2</v>
      </c>
      <c r="K42" s="41">
        <v>66.95</v>
      </c>
      <c r="L42" s="4">
        <f t="shared" si="2"/>
        <v>-5.169971671388085E-2</v>
      </c>
      <c r="M42" s="43">
        <v>13.640000000000002</v>
      </c>
      <c r="N42" s="4">
        <f t="shared" si="3"/>
        <v>4.7619047619047894E-2</v>
      </c>
      <c r="O42" s="4" t="str">
        <f>IF(J42&lt;-2.5%,L43+IF(AC$2="Yes",E43,0),"")</f>
        <v/>
      </c>
      <c r="P42" s="4">
        <f>IF(AND(I42&gt;5%,I42&lt;20%),N43-IF(AC$2="Yes",E43,0),"")</f>
        <v>-1.5929354656563754E-2</v>
      </c>
      <c r="Q42" s="4">
        <f>IF(COUNT(O42:P42)=2,"",IF(COUNT(O42:P42)=1,SUM(O42:P42)+IF(AC$2="Yes",IF(O42&lt;&gt;"",E43,-E43),0),""))</f>
        <v>-8.398298755942557E-3</v>
      </c>
      <c r="R42" s="4" t="str">
        <f>IF(O42&lt;&gt;"",E43,"")</f>
        <v/>
      </c>
      <c r="S42" s="4">
        <f>IF(P42&lt;&gt;"",-E43,"")</f>
        <v>7.5310559006211975E-3</v>
      </c>
      <c r="T42" s="4">
        <f t="shared" si="4"/>
        <v>7.5310559006211975E-3</v>
      </c>
      <c r="U42" s="43">
        <f t="shared" si="5"/>
        <v>100.35243837391441</v>
      </c>
      <c r="V42" s="43">
        <f t="shared" si="6"/>
        <v>95.003184656399213</v>
      </c>
      <c r="W42" s="43">
        <f t="shared" si="7"/>
        <v>96.007290870772422</v>
      </c>
      <c r="X42" s="3">
        <f>U42/MAX(U$2:U42)-1</f>
        <v>0</v>
      </c>
      <c r="Y42" s="3">
        <f>V42/MAX(V$2:V42)-1</f>
        <v>-0.21075386410706076</v>
      </c>
      <c r="Z42" s="3">
        <f>W42/MAX(W$2:W42)-1</f>
        <v>-0.1795606234922541</v>
      </c>
      <c r="AA42" s="2"/>
      <c r="AB42" s="1" t="s">
        <v>37</v>
      </c>
      <c r="AC42" s="22">
        <v>7.0619504528237016</v>
      </c>
      <c r="AD42" s="5">
        <v>25.593667950425424</v>
      </c>
      <c r="AE42" s="5">
        <v>45.869219716427544</v>
      </c>
      <c r="AF42" s="2"/>
      <c r="AG42" s="2"/>
      <c r="AH42" s="2"/>
      <c r="AI42" s="2"/>
    </row>
    <row r="43" spans="1:35" x14ac:dyDescent="0.25">
      <c r="A43" s="34">
        <v>40606</v>
      </c>
      <c r="B43" s="41">
        <v>19.059999999999999</v>
      </c>
      <c r="C43" s="4">
        <f t="shared" si="12"/>
        <v>2.4731182795698858E-2</v>
      </c>
      <c r="D43" s="41">
        <v>127.83</v>
      </c>
      <c r="E43" s="4">
        <f t="shared" si="13"/>
        <v>-7.5310559006211975E-3</v>
      </c>
      <c r="F43" s="42">
        <v>20.05</v>
      </c>
      <c r="G43" s="42">
        <v>21.15</v>
      </c>
      <c r="H43" s="41">
        <v>19.231049822883204</v>
      </c>
      <c r="I43" s="4">
        <f>G43/F43-1</f>
        <v>5.4862842892767993E-2</v>
      </c>
      <c r="J43" s="4">
        <f>F43/B43-1</f>
        <v>5.1941238195173156E-2</v>
      </c>
      <c r="K43" s="41">
        <v>68.86</v>
      </c>
      <c r="L43" s="4">
        <f t="shared" si="2"/>
        <v>2.8528752800597301E-2</v>
      </c>
      <c r="M43" s="43">
        <v>13.32</v>
      </c>
      <c r="N43" s="4">
        <f t="shared" si="3"/>
        <v>-2.3460410557184952E-2</v>
      </c>
      <c r="O43" s="4" t="str">
        <f>IF(J43&lt;-2.5%,L44+IF(AC$2="Yes",E44,0),"")</f>
        <v/>
      </c>
      <c r="P43" s="4">
        <f>IF(AND(I43&gt;5%,I43&lt;20%),N44-IF(AC$2="Yes",E44,0),"")</f>
        <v>-1.9954888002294835E-2</v>
      </c>
      <c r="Q43" s="4">
        <f>IF(COUNT(O43:P43)=2,"",IF(COUNT(O43:P43)=1,SUM(O43:P43)+IF(AC$2="Yes",IF(O43&lt;&gt;"",E44,-E44),0),""))</f>
        <v>-1.2131998226811769E-2</v>
      </c>
      <c r="R43" s="4" t="str">
        <f>IF(O43&lt;&gt;"",E44,"")</f>
        <v/>
      </c>
      <c r="S43" s="4">
        <f>IF(P43&lt;&gt;"",-E44,"")</f>
        <v>7.8228897754830662E-3</v>
      </c>
      <c r="T43" s="4">
        <f t="shared" si="4"/>
        <v>7.8228897754830662E-3</v>
      </c>
      <c r="U43" s="43">
        <f t="shared" si="5"/>
        <v>100.35243837391441</v>
      </c>
      <c r="V43" s="43">
        <f t="shared" si="6"/>
        <v>93.107406746719434</v>
      </c>
      <c r="W43" s="43">
        <f t="shared" si="7"/>
        <v>94.842530588167207</v>
      </c>
      <c r="X43" s="3">
        <f>U43/MAX(U$2:U43)-1</f>
        <v>0</v>
      </c>
      <c r="Y43" s="3">
        <f>V43/MAX(V$2:V43)-1</f>
        <v>-0.22650318235504829</v>
      </c>
      <c r="Z43" s="3">
        <f>W43/MAX(W$2:W43)-1</f>
        <v>-0.18951419255325264</v>
      </c>
      <c r="AA43" s="2"/>
      <c r="AB43" s="1" t="s">
        <v>38</v>
      </c>
      <c r="AC43" s="22">
        <v>2.5613450448754307</v>
      </c>
      <c r="AD43" s="5">
        <v>3.0513429892476887</v>
      </c>
      <c r="AE43" s="5">
        <v>4.9237923790843361</v>
      </c>
      <c r="AF43" s="2"/>
      <c r="AG43" s="2"/>
      <c r="AH43" s="2"/>
      <c r="AI43" s="2"/>
    </row>
    <row r="44" spans="1:35" x14ac:dyDescent="0.25">
      <c r="A44" s="34">
        <v>40609</v>
      </c>
      <c r="B44" s="41">
        <v>20.66</v>
      </c>
      <c r="C44" s="4">
        <f t="shared" si="12"/>
        <v>8.3945435466946661E-2</v>
      </c>
      <c r="D44" s="41">
        <v>126.83</v>
      </c>
      <c r="E44" s="4">
        <f t="shared" si="13"/>
        <v>-7.8228897754830662E-3</v>
      </c>
      <c r="F44" s="42">
        <v>21.05</v>
      </c>
      <c r="G44" s="42">
        <v>21.8</v>
      </c>
      <c r="H44" s="41">
        <v>19.490858945995349</v>
      </c>
      <c r="I44" s="4">
        <f>G44/F44-1</f>
        <v>3.562945368171011E-2</v>
      </c>
      <c r="J44" s="4">
        <f>F44/B44-1</f>
        <v>1.8877057115198381E-2</v>
      </c>
      <c r="K44" s="41">
        <v>70.61</v>
      </c>
      <c r="L44" s="4">
        <f t="shared" ref="L44:L107" si="14">K44/K43-1</f>
        <v>2.5413883241359292E-2</v>
      </c>
      <c r="M44" s="43">
        <v>12.95</v>
      </c>
      <c r="N44" s="4">
        <f t="shared" si="3"/>
        <v>-2.7777777777777901E-2</v>
      </c>
      <c r="O44" s="4" t="str">
        <f>IF(J44&lt;-2.5%,L45+IF(AC$2="Yes",E45,0),"")</f>
        <v/>
      </c>
      <c r="P44" s="4" t="str">
        <f>IF(AND(I44&gt;5%,I44&lt;20%),N45-IF(AC$2="Yes",E45,0),"")</f>
        <v/>
      </c>
      <c r="Q44" s="4" t="str">
        <f>IF(COUNT(O44:P44)=2,"",IF(COUNT(O44:P44)=1,SUM(O44:P44)+IF(AC$2="Yes",IF(O44&lt;&gt;"",E45,-E45),0),""))</f>
        <v/>
      </c>
      <c r="R44" s="4" t="str">
        <f>IF(O44&lt;&gt;"",E45,"")</f>
        <v/>
      </c>
      <c r="S44" s="4" t="str">
        <f>IF(P44&lt;&gt;"",-E45,"")</f>
        <v/>
      </c>
      <c r="T44" s="4" t="str">
        <f t="shared" si="4"/>
        <v/>
      </c>
      <c r="U44" s="43">
        <f t="shared" si="5"/>
        <v>100.35243837391441</v>
      </c>
      <c r="V44" s="43">
        <f t="shared" si="6"/>
        <v>93.107406746719434</v>
      </c>
      <c r="W44" s="43">
        <f t="shared" si="7"/>
        <v>94.842530588167207</v>
      </c>
      <c r="X44" s="3">
        <f>U44/MAX(U$2:U44)-1</f>
        <v>0</v>
      </c>
      <c r="Y44" s="3">
        <f>V44/MAX(V$2:V44)-1</f>
        <v>-0.22650318235504829</v>
      </c>
      <c r="Z44" s="3">
        <f>W44/MAX(W$2:W44)-1</f>
        <v>-0.18951419255325264</v>
      </c>
      <c r="AA44" s="2"/>
      <c r="AB44" s="1" t="s">
        <v>41</v>
      </c>
      <c r="AC44" s="22">
        <v>2.4654691602287078</v>
      </c>
      <c r="AD44" s="5">
        <v>1.3435621853588504</v>
      </c>
      <c r="AE44" s="5">
        <v>1.5518536459284975</v>
      </c>
      <c r="AF44" s="2"/>
      <c r="AG44" s="2"/>
      <c r="AH44" s="2"/>
      <c r="AI44" s="2"/>
    </row>
    <row r="45" spans="1:35" x14ac:dyDescent="0.25">
      <c r="A45" s="34">
        <v>40610</v>
      </c>
      <c r="B45" s="41">
        <v>19.82</v>
      </c>
      <c r="C45" s="4">
        <f t="shared" si="12"/>
        <v>-4.0658276863504317E-2</v>
      </c>
      <c r="D45" s="41">
        <v>127.94</v>
      </c>
      <c r="E45" s="4">
        <f t="shared" si="13"/>
        <v>8.7518725853503732E-3</v>
      </c>
      <c r="F45" s="42">
        <v>20.45</v>
      </c>
      <c r="G45" s="42">
        <v>21.4</v>
      </c>
      <c r="H45" s="41">
        <v>19.550702773996196</v>
      </c>
      <c r="I45" s="4">
        <f>G45/F45-1</f>
        <v>4.6454767726161306E-2</v>
      </c>
      <c r="J45" s="4">
        <f>F45/B45-1</f>
        <v>3.1786074672048414E-2</v>
      </c>
      <c r="K45" s="41">
        <v>69.069999999999993</v>
      </c>
      <c r="L45" s="4">
        <f t="shared" si="14"/>
        <v>-2.1809941934570309E-2</v>
      </c>
      <c r="M45" s="43">
        <v>13.22</v>
      </c>
      <c r="N45" s="4">
        <f t="shared" ref="N45:N108" si="15">M45/M44-1</f>
        <v>2.0849420849420985E-2</v>
      </c>
      <c r="O45" s="4" t="str">
        <f>IF(J45&lt;-2.5%,L46+IF(AC$2="Yes",E46,0),"")</f>
        <v/>
      </c>
      <c r="P45" s="4" t="str">
        <f>IF(AND(I45&gt;5%,I45&lt;20%),N46-IF(AC$2="Yes",E46,0),"")</f>
        <v/>
      </c>
      <c r="Q45" s="4" t="str">
        <f>IF(COUNT(O45:P45)=2,"",IF(COUNT(O45:P45)=1,SUM(O45:P45)+IF(AC$2="Yes",IF(O45&lt;&gt;"",E46,-E46),0),""))</f>
        <v/>
      </c>
      <c r="R45" s="4" t="str">
        <f>IF(O45&lt;&gt;"",E46,"")</f>
        <v/>
      </c>
      <c r="S45" s="4" t="str">
        <f>IF(P45&lt;&gt;"",-E46,"")</f>
        <v/>
      </c>
      <c r="T45" s="4" t="str">
        <f t="shared" si="4"/>
        <v/>
      </c>
      <c r="U45" s="43">
        <f t="shared" si="5"/>
        <v>100.35243837391441</v>
      </c>
      <c r="V45" s="43">
        <f t="shared" si="6"/>
        <v>93.107406746719434</v>
      </c>
      <c r="W45" s="43">
        <f t="shared" si="7"/>
        <v>94.842530588167207</v>
      </c>
      <c r="X45" s="3">
        <f>U45/MAX(U$2:U45)-1</f>
        <v>0</v>
      </c>
      <c r="Y45" s="3">
        <f>V45/MAX(V$2:V45)-1</f>
        <v>-0.22650318235504829</v>
      </c>
      <c r="Z45" s="3">
        <f>W45/MAX(W$2:W45)-1</f>
        <v>-0.18951419255325264</v>
      </c>
      <c r="AA45" s="2"/>
      <c r="AF45" s="2"/>
      <c r="AG45" s="2"/>
      <c r="AH45" s="2"/>
      <c r="AI45" s="2"/>
    </row>
    <row r="46" spans="1:35" x14ac:dyDescent="0.25">
      <c r="A46" s="34">
        <v>40611</v>
      </c>
      <c r="B46" s="41">
        <v>20.22</v>
      </c>
      <c r="C46" s="4">
        <f t="shared" si="12"/>
        <v>2.0181634712411523E-2</v>
      </c>
      <c r="D46" s="41">
        <v>127.76</v>
      </c>
      <c r="E46" s="4">
        <f t="shared" si="13"/>
        <v>-1.4069094888228273E-3</v>
      </c>
      <c r="F46" s="42">
        <v>21.05</v>
      </c>
      <c r="G46" s="42">
        <v>21.8</v>
      </c>
      <c r="H46" s="41">
        <v>19.67239317872416</v>
      </c>
      <c r="I46" s="4">
        <f>G46/F46-1</f>
        <v>3.562945368171011E-2</v>
      </c>
      <c r="J46" s="4">
        <f>F46/B46-1</f>
        <v>4.1048466864490596E-2</v>
      </c>
      <c r="K46" s="41">
        <v>69.989999999999995</v>
      </c>
      <c r="L46" s="4">
        <f t="shared" si="14"/>
        <v>1.3319820471984878E-2</v>
      </c>
      <c r="M46" s="43">
        <v>13.04</v>
      </c>
      <c r="N46" s="4">
        <f t="shared" si="15"/>
        <v>-1.3615733736762614E-2</v>
      </c>
      <c r="O46" s="4" t="str">
        <f>IF(J46&lt;-2.5%,L47+IF(AC$2="Yes",E47,0),"")</f>
        <v/>
      </c>
      <c r="P46" s="4" t="str">
        <f>IF(AND(I46&gt;5%,I46&lt;20%),N47-IF(AC$2="Yes",E47,0),"")</f>
        <v/>
      </c>
      <c r="Q46" s="4" t="str">
        <f>IF(COUNT(O46:P46)=2,"",IF(COUNT(O46:P46)=1,SUM(O46:P46)+IF(AC$2="Yes",IF(O46&lt;&gt;"",E47,-E47),0),""))</f>
        <v/>
      </c>
      <c r="R46" s="4" t="str">
        <f>IF(O46&lt;&gt;"",E47,"")</f>
        <v/>
      </c>
      <c r="S46" s="4" t="str">
        <f>IF(P46&lt;&gt;"",-E47,"")</f>
        <v/>
      </c>
      <c r="T46" s="4" t="str">
        <f t="shared" si="4"/>
        <v/>
      </c>
      <c r="U46" s="43">
        <f t="shared" si="5"/>
        <v>100.35243837391441</v>
      </c>
      <c r="V46" s="43">
        <f t="shared" si="6"/>
        <v>93.107406746719434</v>
      </c>
      <c r="W46" s="43">
        <f t="shared" si="7"/>
        <v>94.842530588167207</v>
      </c>
      <c r="X46" s="3">
        <f>U46/MAX(U$2:U46)-1</f>
        <v>0</v>
      </c>
      <c r="Y46" s="3">
        <f>V46/MAX(V$2:V46)-1</f>
        <v>-0.22650318235504829</v>
      </c>
      <c r="Z46" s="3">
        <f>W46/MAX(W$2:W46)-1</f>
        <v>-0.18951419255325264</v>
      </c>
      <c r="AA46" s="2"/>
      <c r="AF46" s="2"/>
      <c r="AG46" s="2"/>
      <c r="AH46" s="2"/>
      <c r="AI46" s="2"/>
    </row>
    <row r="47" spans="1:35" x14ac:dyDescent="0.25">
      <c r="A47" s="34">
        <v>40612</v>
      </c>
      <c r="B47" s="41">
        <v>21.79</v>
      </c>
      <c r="C47" s="4">
        <f t="shared" si="12"/>
        <v>7.764589515331366E-2</v>
      </c>
      <c r="D47" s="41">
        <v>125.39</v>
      </c>
      <c r="E47" s="4">
        <f t="shared" si="13"/>
        <v>-1.8550407013149695E-2</v>
      </c>
      <c r="F47" s="42">
        <v>22.25</v>
      </c>
      <c r="G47" s="42">
        <v>22.7</v>
      </c>
      <c r="H47" s="41">
        <v>20.057412600774313</v>
      </c>
      <c r="I47" s="4">
        <f>G47/F47-1</f>
        <v>2.0224719101123556E-2</v>
      </c>
      <c r="J47" s="4">
        <f>F47/B47-1</f>
        <v>2.1110601193207845E-2</v>
      </c>
      <c r="K47" s="41">
        <v>73.540000000000006</v>
      </c>
      <c r="L47" s="4">
        <f t="shared" si="14"/>
        <v>5.072153164737836E-2</v>
      </c>
      <c r="M47" s="43">
        <v>12.38</v>
      </c>
      <c r="N47" s="4">
        <f t="shared" si="15"/>
        <v>-5.0613496932515267E-2</v>
      </c>
      <c r="O47" s="4" t="str">
        <f>IF(J47&lt;-2.5%,L48+IF(AC$2="Yes",E48,0),"")</f>
        <v/>
      </c>
      <c r="P47" s="4" t="str">
        <f>IF(AND(I47&gt;5%,I47&lt;20%),N48-IF(AC$2="Yes",E48,0),"")</f>
        <v/>
      </c>
      <c r="Q47" s="4" t="str">
        <f>IF(COUNT(O47:P47)=2,"",IF(COUNT(O47:P47)=1,SUM(O47:P47)+IF(AC$2="Yes",IF(O47&lt;&gt;"",E48,-E48),0),""))</f>
        <v/>
      </c>
      <c r="R47" s="4" t="str">
        <f>IF(O47&lt;&gt;"",E48,"")</f>
        <v/>
      </c>
      <c r="S47" s="4" t="str">
        <f>IF(P47&lt;&gt;"",-E48,"")</f>
        <v/>
      </c>
      <c r="T47" s="4" t="str">
        <f t="shared" si="4"/>
        <v/>
      </c>
      <c r="U47" s="43">
        <f t="shared" si="5"/>
        <v>100.35243837391441</v>
      </c>
      <c r="V47" s="43">
        <f t="shared" si="6"/>
        <v>93.107406746719434</v>
      </c>
      <c r="W47" s="43">
        <f t="shared" si="7"/>
        <v>94.842530588167207</v>
      </c>
      <c r="X47" s="3">
        <f>U47/MAX(U$2:U47)-1</f>
        <v>0</v>
      </c>
      <c r="Y47" s="3">
        <f>V47/MAX(V$2:V47)-1</f>
        <v>-0.22650318235504829</v>
      </c>
      <c r="Z47" s="3">
        <f>W47/MAX(W$2:W47)-1</f>
        <v>-0.18951419255325264</v>
      </c>
      <c r="AA47" s="2"/>
      <c r="AF47" s="2"/>
      <c r="AG47" s="2"/>
      <c r="AH47" s="2"/>
      <c r="AI47" s="2"/>
    </row>
    <row r="48" spans="1:35" ht="18.75" x14ac:dyDescent="0.3">
      <c r="A48" s="34">
        <v>40613</v>
      </c>
      <c r="B48" s="41">
        <v>20.079999999999998</v>
      </c>
      <c r="C48" s="4">
        <f t="shared" si="12"/>
        <v>-7.8476365305185869E-2</v>
      </c>
      <c r="D48" s="41">
        <v>126.26</v>
      </c>
      <c r="E48" s="4">
        <f t="shared" si="13"/>
        <v>6.9383523406969516E-3</v>
      </c>
      <c r="F48" s="42">
        <v>21.3</v>
      </c>
      <c r="G48" s="42">
        <v>22.05</v>
      </c>
      <c r="H48" s="41">
        <v>20.061519400633529</v>
      </c>
      <c r="I48" s="4">
        <f>G48/F48-1</f>
        <v>3.5211267605633756E-2</v>
      </c>
      <c r="J48" s="4">
        <f>F48/B48-1</f>
        <v>6.0756972111553953E-2</v>
      </c>
      <c r="K48" s="41">
        <v>71.52</v>
      </c>
      <c r="L48" s="4">
        <f t="shared" si="14"/>
        <v>-2.7468044601577479E-2</v>
      </c>
      <c r="M48" s="43">
        <v>12.71</v>
      </c>
      <c r="N48" s="4">
        <f t="shared" si="15"/>
        <v>2.6655896607431284E-2</v>
      </c>
      <c r="O48" s="4" t="str">
        <f>IF(J48&lt;-2.5%,L49+IF(AC$2="Yes",E49,0),"")</f>
        <v/>
      </c>
      <c r="P48" s="4" t="str">
        <f>IF(AND(I48&gt;5%,I48&lt;20%),N49-IF(AC$2="Yes",E49,0),"")</f>
        <v/>
      </c>
      <c r="Q48" s="4" t="str">
        <f>IF(COUNT(O48:P48)=2,"",IF(COUNT(O48:P48)=1,SUM(O48:P48)+IF(AC$2="Yes",IF(O48&lt;&gt;"",E49,-E49),0),""))</f>
        <v/>
      </c>
      <c r="R48" s="4" t="str">
        <f>IF(O48&lt;&gt;"",E49,"")</f>
        <v/>
      </c>
      <c r="S48" s="4" t="str">
        <f>IF(P48&lt;&gt;"",-E49,"")</f>
        <v/>
      </c>
      <c r="T48" s="4" t="str">
        <f t="shared" si="4"/>
        <v/>
      </c>
      <c r="U48" s="43">
        <f t="shared" si="5"/>
        <v>100.35243837391441</v>
      </c>
      <c r="V48" s="43">
        <f t="shared" si="6"/>
        <v>93.107406746719434</v>
      </c>
      <c r="W48" s="43">
        <f t="shared" si="7"/>
        <v>94.842530588167207</v>
      </c>
      <c r="X48" s="3">
        <f>U48/MAX(U$2:U48)-1</f>
        <v>0</v>
      </c>
      <c r="Y48" s="3">
        <f>V48/MAX(V$2:V48)-1</f>
        <v>-0.22650318235504829</v>
      </c>
      <c r="Z48" s="3">
        <f>W48/MAX(W$2:W48)-1</f>
        <v>-0.18951419255325264</v>
      </c>
      <c r="AA48" s="2"/>
      <c r="AC48" s="30" t="s">
        <v>43</v>
      </c>
      <c r="AD48" s="1"/>
      <c r="AE48" s="1"/>
      <c r="AF48" s="2"/>
      <c r="AG48" s="2"/>
      <c r="AH48" s="2"/>
      <c r="AI48" s="2"/>
    </row>
    <row r="49" spans="1:35" x14ac:dyDescent="0.25">
      <c r="A49" s="34">
        <v>40616</v>
      </c>
      <c r="B49" s="41">
        <v>21.13</v>
      </c>
      <c r="C49" s="4">
        <f t="shared" si="12"/>
        <v>5.2290836653386519E-2</v>
      </c>
      <c r="D49" s="41">
        <v>125.5</v>
      </c>
      <c r="E49" s="4">
        <f t="shared" si="13"/>
        <v>-6.0193252019642429E-3</v>
      </c>
      <c r="F49" s="42">
        <v>21.7</v>
      </c>
      <c r="G49" s="42">
        <v>22.3</v>
      </c>
      <c r="H49" s="41">
        <v>20.25578860051834</v>
      </c>
      <c r="I49" s="4">
        <f>G49/F49-1</f>
        <v>2.7649769585253559E-2</v>
      </c>
      <c r="J49" s="4">
        <f>F49/B49-1</f>
        <v>2.6975863700899216E-2</v>
      </c>
      <c r="K49" s="41">
        <v>72.459999999999994</v>
      </c>
      <c r="L49" s="4">
        <f t="shared" si="14"/>
        <v>1.3143176733780626E-2</v>
      </c>
      <c r="M49" s="43">
        <v>12.58</v>
      </c>
      <c r="N49" s="4">
        <f t="shared" si="15"/>
        <v>-1.0228166797797034E-2</v>
      </c>
      <c r="O49" s="4" t="str">
        <f>IF(J49&lt;-2.5%,L50+IF(AC$2="Yes",E50,0),"")</f>
        <v/>
      </c>
      <c r="P49" s="4" t="str">
        <f>IF(AND(I49&gt;5%,I49&lt;20%),N50-IF(AC$2="Yes",E50,0),"")</f>
        <v/>
      </c>
      <c r="Q49" s="4" t="str">
        <f>IF(COUNT(O49:P49)=2,"",IF(COUNT(O49:P49)=1,SUM(O49:P49)+IF(AC$2="Yes",IF(O49&lt;&gt;"",E50,-E50),0),""))</f>
        <v/>
      </c>
      <c r="R49" s="4" t="str">
        <f>IF(O49&lt;&gt;"",E50,"")</f>
        <v/>
      </c>
      <c r="S49" s="4" t="str">
        <f>IF(P49&lt;&gt;"",-E50,"")</f>
        <v/>
      </c>
      <c r="T49" s="4" t="str">
        <f t="shared" si="4"/>
        <v/>
      </c>
      <c r="U49" s="43">
        <f t="shared" si="5"/>
        <v>100.35243837391441</v>
      </c>
      <c r="V49" s="43">
        <f t="shared" si="6"/>
        <v>93.107406746719434</v>
      </c>
      <c r="W49" s="43">
        <f t="shared" si="7"/>
        <v>94.842530588167207</v>
      </c>
      <c r="X49" s="3">
        <f>U49/MAX(U$2:U49)-1</f>
        <v>0</v>
      </c>
      <c r="Y49" s="3">
        <f>V49/MAX(V$2:V49)-1</f>
        <v>-0.22650318235504829</v>
      </c>
      <c r="Z49" s="3">
        <f>W49/MAX(W$2:W49)-1</f>
        <v>-0.18951419255325264</v>
      </c>
      <c r="AA49" s="2"/>
      <c r="AB49" s="27"/>
      <c r="AC49" s="23" t="s">
        <v>8</v>
      </c>
      <c r="AD49" s="11" t="s">
        <v>9</v>
      </c>
      <c r="AE49" s="11" t="s">
        <v>10</v>
      </c>
      <c r="AF49" s="2"/>
      <c r="AG49" s="2"/>
      <c r="AH49" s="2"/>
      <c r="AI49" s="2"/>
    </row>
    <row r="50" spans="1:35" x14ac:dyDescent="0.25">
      <c r="A50" s="34">
        <v>40617</v>
      </c>
      <c r="B50" s="41">
        <v>24.32</v>
      </c>
      <c r="C50" s="4">
        <f t="shared" si="12"/>
        <v>0.15097018457169908</v>
      </c>
      <c r="D50" s="41">
        <v>124.06</v>
      </c>
      <c r="E50" s="4">
        <f t="shared" si="13"/>
        <v>-1.1474103585657369E-2</v>
      </c>
      <c r="F50" s="42">
        <v>24.6</v>
      </c>
      <c r="G50" s="42">
        <v>23.45</v>
      </c>
      <c r="H50" s="41">
        <v>20.994736127696825</v>
      </c>
      <c r="I50" s="4">
        <f>G50/F50-1</f>
        <v>-4.6747967479674912E-2</v>
      </c>
      <c r="J50" s="4">
        <f>F50/B50-1</f>
        <v>1.1513157894736947E-2</v>
      </c>
      <c r="K50" s="41">
        <v>75.38</v>
      </c>
      <c r="L50" s="4">
        <f t="shared" si="14"/>
        <v>4.0298095500965969E-2</v>
      </c>
      <c r="M50" s="43">
        <v>12.03</v>
      </c>
      <c r="N50" s="4">
        <f t="shared" si="15"/>
        <v>-4.3720190779014345E-2</v>
      </c>
      <c r="O50" s="4" t="str">
        <f>IF(J50&lt;-2.5%,L51+IF(AC$2="Yes",E51,0),"")</f>
        <v/>
      </c>
      <c r="P50" s="4" t="str">
        <f>IF(AND(I50&gt;5%,I50&lt;20%),N51-IF(AC$2="Yes",E51,0),"")</f>
        <v/>
      </c>
      <c r="Q50" s="4" t="str">
        <f>IF(COUNT(O50:P50)=2,"",IF(COUNT(O50:P50)=1,SUM(O50:P50)+IF(AC$2="Yes",IF(O50&lt;&gt;"",E51,-E51),0),""))</f>
        <v/>
      </c>
      <c r="R50" s="4" t="str">
        <f>IF(O50&lt;&gt;"",E51,"")</f>
        <v/>
      </c>
      <c r="S50" s="4" t="str">
        <f>IF(P50&lt;&gt;"",-E51,"")</f>
        <v/>
      </c>
      <c r="T50" s="4" t="str">
        <f t="shared" si="4"/>
        <v/>
      </c>
      <c r="U50" s="43">
        <f t="shared" si="5"/>
        <v>100.35243837391441</v>
      </c>
      <c r="V50" s="43">
        <f t="shared" si="6"/>
        <v>93.107406746719434</v>
      </c>
      <c r="W50" s="43">
        <f t="shared" si="7"/>
        <v>94.842530588167207</v>
      </c>
      <c r="X50" s="3">
        <f>U50/MAX(U$2:U50)-1</f>
        <v>0</v>
      </c>
      <c r="Y50" s="3">
        <f>V50/MAX(V$2:V50)-1</f>
        <v>-0.22650318235504829</v>
      </c>
      <c r="Z50" s="3">
        <f>W50/MAX(W$2:W50)-1</f>
        <v>-0.18951419255325264</v>
      </c>
      <c r="AA50" s="2"/>
      <c r="AB50" s="1" t="s">
        <v>26</v>
      </c>
      <c r="AC50" s="18">
        <v>1.6934721188851903E-2</v>
      </c>
      <c r="AD50" s="14">
        <v>3.9431519458211469E-3</v>
      </c>
      <c r="AE50" s="14">
        <v>5.4107956008752752E-3</v>
      </c>
      <c r="AF50" s="2"/>
      <c r="AG50" s="2"/>
      <c r="AH50" s="2"/>
      <c r="AI50" s="2"/>
    </row>
    <row r="51" spans="1:35" x14ac:dyDescent="0.25">
      <c r="A51" s="34">
        <v>40618</v>
      </c>
      <c r="B51" s="41">
        <v>29.4</v>
      </c>
      <c r="C51" s="4">
        <f t="shared" si="12"/>
        <v>0.20888157894736836</v>
      </c>
      <c r="D51" s="41">
        <v>121.76</v>
      </c>
      <c r="E51" s="4">
        <f t="shared" si="13"/>
        <v>-1.8539416411413767E-2</v>
      </c>
      <c r="F51" s="42">
        <v>24.9</v>
      </c>
      <c r="G51" s="42">
        <v>25.15</v>
      </c>
      <c r="H51" s="41">
        <v>22.52296592266104</v>
      </c>
      <c r="I51" s="4">
        <f>G51/F51-1</f>
        <v>1.0040160642570184E-2</v>
      </c>
      <c r="J51" s="4">
        <f>F51/B51-1</f>
        <v>-0.15306122448979598</v>
      </c>
      <c r="K51" s="41">
        <v>82.16</v>
      </c>
      <c r="L51" s="4">
        <f t="shared" si="14"/>
        <v>8.9944282302998113E-2</v>
      </c>
      <c r="M51" s="43">
        <v>11.04</v>
      </c>
      <c r="N51" s="4">
        <f t="shared" si="15"/>
        <v>-8.2294264339152101E-2</v>
      </c>
      <c r="O51" s="4">
        <f>IF(J51&lt;-2.5%,L52+IF(AC$2="Yes",E52,0),"")</f>
        <v>-2.4061252874107319E-2</v>
      </c>
      <c r="P51" s="4" t="str">
        <f>IF(AND(I51&gt;5%,I51&lt;20%),N52-IF(AC$2="Yes",E52,0),"")</f>
        <v/>
      </c>
      <c r="Q51" s="4">
        <f>IF(COUNT(O51:P51)=2,"",IF(COUNT(O51:P51)=1,SUM(O51:P51)+IF(AC$2="Yes",IF(O51&lt;&gt;"",E52,-E52),0),""))</f>
        <v>-1.0756390850454212E-2</v>
      </c>
      <c r="R51" s="4">
        <f>IF(O51&lt;&gt;"",E52,"")</f>
        <v>1.3304862023653108E-2</v>
      </c>
      <c r="S51" s="4" t="str">
        <f>IF(P51&lt;&gt;"",-E52,"")</f>
        <v/>
      </c>
      <c r="T51" s="4">
        <f t="shared" si="4"/>
        <v>1.3304862023653108E-2</v>
      </c>
      <c r="U51" s="43">
        <f t="shared" si="5"/>
        <v>97.937832977666389</v>
      </c>
      <c r="V51" s="43">
        <f t="shared" si="6"/>
        <v>93.107406746719434</v>
      </c>
      <c r="W51" s="43">
        <f t="shared" si="7"/>
        <v>93.822367259914728</v>
      </c>
      <c r="X51" s="3">
        <f>U51/MAX(U$2:U51)-1</f>
        <v>-2.4061252874107319E-2</v>
      </c>
      <c r="Y51" s="3">
        <f>V51/MAX(V$2:V51)-1</f>
        <v>-0.22650318235504829</v>
      </c>
      <c r="Z51" s="3">
        <f>W51/MAX(W$2:W51)-1</f>
        <v>-0.19823209467689584</v>
      </c>
      <c r="AA51" s="2"/>
      <c r="AB51" s="1" t="s">
        <v>36</v>
      </c>
      <c r="AC51" s="19">
        <v>7.1959352865350656E-2</v>
      </c>
      <c r="AD51" s="16">
        <v>3.8227351697645372E-2</v>
      </c>
      <c r="AE51" s="16">
        <v>4.279376258715905E-2</v>
      </c>
      <c r="AF51" s="2"/>
      <c r="AG51" s="2"/>
      <c r="AH51" s="2"/>
      <c r="AI51" s="2"/>
    </row>
    <row r="52" spans="1:35" x14ac:dyDescent="0.25">
      <c r="A52" s="34">
        <v>40619</v>
      </c>
      <c r="B52" s="41">
        <v>26.37</v>
      </c>
      <c r="C52" s="4">
        <f t="shared" si="12"/>
        <v>-0.10306122448979582</v>
      </c>
      <c r="D52" s="41">
        <v>123.38</v>
      </c>
      <c r="E52" s="4">
        <f t="shared" si="13"/>
        <v>1.3304862023653108E-2</v>
      </c>
      <c r="F52" s="42">
        <v>24.15</v>
      </c>
      <c r="G52" s="42">
        <v>24.4</v>
      </c>
      <c r="H52" s="41">
        <v>23.222426663995396</v>
      </c>
      <c r="I52" s="4">
        <f>G52/F52-1</f>
        <v>1.0351966873705987E-2</v>
      </c>
      <c r="J52" s="4">
        <f>F52/B52-1</f>
        <v>-8.4186575654152551E-2</v>
      </c>
      <c r="K52" s="41">
        <v>79.09</v>
      </c>
      <c r="L52" s="4">
        <f t="shared" si="14"/>
        <v>-3.7366114897760427E-2</v>
      </c>
      <c r="M52" s="43">
        <v>11.45</v>
      </c>
      <c r="N52" s="4">
        <f t="shared" si="15"/>
        <v>3.7137681159420399E-2</v>
      </c>
      <c r="O52" s="4">
        <f>IF(J52&lt;-2.5%,L53+IF(AC$2="Yes",E53,0),"")</f>
        <v>-2.652608172378057E-2</v>
      </c>
      <c r="P52" s="4" t="str">
        <f>IF(AND(I52&gt;5%,I52&lt;20%),N53-IF(AC$2="Yes",E53,0),"")</f>
        <v/>
      </c>
      <c r="Q52" s="4">
        <f>IF(COUNT(O52:P52)=2,"",IF(COUNT(O52:P52)=1,SUM(O52:P52)+IF(AC$2="Yes",IF(O52&lt;&gt;"",E53,-E53),0),""))</f>
        <v>-2.2959863536067826E-2</v>
      </c>
      <c r="R52" s="4">
        <f>IF(O52&lt;&gt;"",E53,"")</f>
        <v>3.5662181877127441E-3</v>
      </c>
      <c r="S52" s="4" t="str">
        <f>IF(P52&lt;&gt;"",-E53,"")</f>
        <v/>
      </c>
      <c r="T52" s="4">
        <f t="shared" si="4"/>
        <v>3.5662181877127441E-3</v>
      </c>
      <c r="U52" s="43">
        <f t="shared" si="5"/>
        <v>95.339926016250843</v>
      </c>
      <c r="V52" s="43">
        <f t="shared" si="6"/>
        <v>93.107406746719434</v>
      </c>
      <c r="W52" s="43">
        <f t="shared" si="7"/>
        <v>91.668218510996255</v>
      </c>
      <c r="X52" s="3">
        <f>U52/MAX(U$2:U52)-1</f>
        <v>-4.9949083837772634E-2</v>
      </c>
      <c r="Y52" s="3">
        <f>V52/MAX(V$2:V52)-1</f>
        <v>-0.22650318235504829</v>
      </c>
      <c r="Z52" s="3">
        <f>W52/MAX(W$2:W52)-1</f>
        <v>-0.21664057637071321</v>
      </c>
      <c r="AA52" s="2"/>
      <c r="AB52" s="1" t="s">
        <v>28</v>
      </c>
      <c r="AC52" s="20">
        <v>36</v>
      </c>
      <c r="AD52" s="2">
        <v>305</v>
      </c>
      <c r="AE52" s="2">
        <v>335</v>
      </c>
      <c r="AF52" s="2"/>
      <c r="AG52" s="2"/>
      <c r="AH52" s="2"/>
      <c r="AI52" s="2"/>
    </row>
    <row r="53" spans="1:35" x14ac:dyDescent="0.25">
      <c r="A53" s="34">
        <v>40620</v>
      </c>
      <c r="B53" s="41">
        <v>24.44</v>
      </c>
      <c r="C53" s="4">
        <f t="shared" si="12"/>
        <v>-7.3189230185817244E-2</v>
      </c>
      <c r="D53" s="41">
        <v>123.82</v>
      </c>
      <c r="E53" s="4">
        <f t="shared" si="13"/>
        <v>3.5662181877127441E-3</v>
      </c>
      <c r="F53" s="42">
        <v>23.35</v>
      </c>
      <c r="G53" s="42">
        <v>23.65</v>
      </c>
      <c r="H53" s="41">
        <v>23.443803634178053</v>
      </c>
      <c r="I53" s="4">
        <f>G53/F53-1</f>
        <v>1.2847965738757905E-2</v>
      </c>
      <c r="J53" s="4">
        <f>F53/B53-1</f>
        <v>-4.4599018003273261E-2</v>
      </c>
      <c r="K53" s="41">
        <v>76.709999999999994</v>
      </c>
      <c r="L53" s="4">
        <f t="shared" si="14"/>
        <v>-3.0092299911493314E-2</v>
      </c>
      <c r="M53" s="43">
        <v>11.74</v>
      </c>
      <c r="N53" s="4">
        <f t="shared" si="15"/>
        <v>2.532751091703056E-2</v>
      </c>
      <c r="O53" s="4">
        <f>IF(J53&lt;-2.5%,L54+IF(AC$2="Yes",E54,0),"")</f>
        <v>-6.2710279919246492E-2</v>
      </c>
      <c r="P53" s="4" t="str">
        <f>IF(AND(I53&gt;5%,I53&lt;20%),N54-IF(AC$2="Yes",E54,0),"")</f>
        <v/>
      </c>
      <c r="Q53" s="4">
        <f>IF(COUNT(O53:P53)=2,"",IF(COUNT(O53:P53)=1,SUM(O53:P53)+IF(AC$2="Yes",IF(O53&lt;&gt;"",E54,-E54),0),""))</f>
        <v>-4.7203899689881368E-2</v>
      </c>
      <c r="R53" s="4">
        <f>IF(O53&lt;&gt;"",E54,"")</f>
        <v>1.5506380229365124E-2</v>
      </c>
      <c r="S53" s="4" t="str">
        <f>IF(P53&lt;&gt;"",-E54,"")</f>
        <v/>
      </c>
      <c r="T53" s="4">
        <f t="shared" si="4"/>
        <v>1.5506380229365124E-2</v>
      </c>
      <c r="U53" s="43">
        <f t="shared" si="5"/>
        <v>89.361132568291495</v>
      </c>
      <c r="V53" s="43">
        <f t="shared" si="6"/>
        <v>93.107406746719434</v>
      </c>
      <c r="W53" s="43">
        <f t="shared" si="7"/>
        <v>87.341121119653067</v>
      </c>
      <c r="X53" s="3">
        <f>U53/MAX(U$2:U53)-1</f>
        <v>-0.10952704272784264</v>
      </c>
      <c r="Y53" s="3">
        <f>V53/MAX(V$2:V53)-1</f>
        <v>-0.22650318235504829</v>
      </c>
      <c r="Z53" s="3">
        <f>W53/MAX(W$2:W53)-1</f>
        <v>-0.25361819602483326</v>
      </c>
      <c r="AA53" s="2"/>
      <c r="AB53" s="1" t="s">
        <v>29</v>
      </c>
      <c r="AC53" s="21">
        <v>7.7253218884120178E-2</v>
      </c>
      <c r="AD53" s="17">
        <v>0.65450643776824036</v>
      </c>
      <c r="AE53" s="17">
        <v>0.7188841201716738</v>
      </c>
      <c r="AF53" s="2"/>
      <c r="AG53" s="2"/>
      <c r="AH53" s="2"/>
      <c r="AI53" s="2"/>
    </row>
    <row r="54" spans="1:35" x14ac:dyDescent="0.25">
      <c r="A54" s="34">
        <v>40623</v>
      </c>
      <c r="B54" s="41">
        <v>20.61</v>
      </c>
      <c r="C54" s="4">
        <f t="shared" si="12"/>
        <v>-0.15671031096563015</v>
      </c>
      <c r="D54" s="41">
        <v>125.74</v>
      </c>
      <c r="E54" s="4">
        <f t="shared" si="13"/>
        <v>1.5506380229365124E-2</v>
      </c>
      <c r="F54" s="42">
        <v>21.6</v>
      </c>
      <c r="G54" s="42">
        <v>22.3</v>
      </c>
      <c r="H54" s="41">
        <v>22.928566609782042</v>
      </c>
      <c r="I54" s="4">
        <f>G54/F54-1</f>
        <v>3.240740740740744E-2</v>
      </c>
      <c r="J54" s="4">
        <f>F54/B54-1</f>
        <v>4.8034934497816595E-2</v>
      </c>
      <c r="K54" s="41">
        <v>70.709999999999994</v>
      </c>
      <c r="L54" s="4">
        <f t="shared" si="14"/>
        <v>-7.8216660148611616E-2</v>
      </c>
      <c r="M54" s="43">
        <v>12.66</v>
      </c>
      <c r="N54" s="4">
        <f t="shared" si="15"/>
        <v>7.8364565587734303E-2</v>
      </c>
      <c r="O54" s="4" t="str">
        <f>IF(J54&lt;-2.5%,L55+IF(AC$2="Yes",E55,0),"")</f>
        <v/>
      </c>
      <c r="P54" s="4" t="str">
        <f>IF(AND(I54&gt;5%,I54&lt;20%),N55-IF(AC$2="Yes",E55,0),"")</f>
        <v/>
      </c>
      <c r="Q54" s="4" t="str">
        <f>IF(COUNT(O54:P54)=2,"",IF(COUNT(O54:P54)=1,SUM(O54:P54)+IF(AC$2="Yes",IF(O54&lt;&gt;"",E55,-E55),0),""))</f>
        <v/>
      </c>
      <c r="R54" s="4" t="str">
        <f>IF(O54&lt;&gt;"",E55,"")</f>
        <v/>
      </c>
      <c r="S54" s="4" t="str">
        <f>IF(P54&lt;&gt;"",-E55,"")</f>
        <v/>
      </c>
      <c r="T54" s="4" t="str">
        <f t="shared" si="4"/>
        <v/>
      </c>
      <c r="U54" s="43">
        <f t="shared" si="5"/>
        <v>89.361132568291495</v>
      </c>
      <c r="V54" s="43">
        <f t="shared" si="6"/>
        <v>93.107406746719434</v>
      </c>
      <c r="W54" s="43">
        <f t="shared" si="7"/>
        <v>87.341121119653067</v>
      </c>
      <c r="X54" s="3">
        <f>U54/MAX(U$2:U54)-1</f>
        <v>-0.10952704272784264</v>
      </c>
      <c r="Y54" s="3">
        <f>V54/MAX(V$2:V54)-1</f>
        <v>-0.22650318235504829</v>
      </c>
      <c r="Z54" s="3">
        <f>W54/MAX(W$2:W54)-1</f>
        <v>-0.25361819602483326</v>
      </c>
      <c r="AA54" s="2"/>
      <c r="AB54" s="1" t="s">
        <v>27</v>
      </c>
      <c r="AC54" s="19">
        <v>0.5</v>
      </c>
      <c r="AD54" s="16">
        <v>0.59344262295081962</v>
      </c>
      <c r="AE54" s="16">
        <v>0.58507462686567169</v>
      </c>
      <c r="AF54" s="2"/>
      <c r="AG54" s="2"/>
      <c r="AH54" s="2"/>
      <c r="AI54" s="2"/>
    </row>
    <row r="55" spans="1:35" x14ac:dyDescent="0.25">
      <c r="A55" s="34">
        <v>40624</v>
      </c>
      <c r="B55" s="41">
        <v>20.21</v>
      </c>
      <c r="C55" s="4">
        <f t="shared" si="12"/>
        <v>-1.9408054342552106E-2</v>
      </c>
      <c r="D55" s="41">
        <v>125.31</v>
      </c>
      <c r="E55" s="4">
        <f t="shared" si="13"/>
        <v>-3.4197550501032792E-3</v>
      </c>
      <c r="F55" s="42">
        <v>21.5</v>
      </c>
      <c r="G55" s="42">
        <v>22.25</v>
      </c>
      <c r="H55" s="41">
        <v>22.434281771639853</v>
      </c>
      <c r="I55" s="4">
        <f>G55/F55-1</f>
        <v>3.488372093023262E-2</v>
      </c>
      <c r="J55" s="4">
        <f>F55/B55-1</f>
        <v>6.3829787234042534E-2</v>
      </c>
      <c r="K55" s="41">
        <v>70.11</v>
      </c>
      <c r="L55" s="4">
        <f t="shared" si="14"/>
        <v>-8.4853627492574857E-3</v>
      </c>
      <c r="M55" s="43">
        <v>12.72</v>
      </c>
      <c r="N55" s="4">
        <f t="shared" si="15"/>
        <v>4.7393364928909332E-3</v>
      </c>
      <c r="O55" s="4" t="str">
        <f>IF(J55&lt;-2.5%,L56+IF(AC$2="Yes",E56,0),"")</f>
        <v/>
      </c>
      <c r="P55" s="4" t="str">
        <f>IF(AND(I55&gt;5%,I55&lt;20%),N56-IF(AC$2="Yes",E56,0),"")</f>
        <v/>
      </c>
      <c r="Q55" s="4" t="str">
        <f>IF(COUNT(O55:P55)=2,"",IF(COUNT(O55:P55)=1,SUM(O55:P55)+IF(AC$2="Yes",IF(O55&lt;&gt;"",E56,-E56),0),""))</f>
        <v/>
      </c>
      <c r="R55" s="4" t="str">
        <f>IF(O55&lt;&gt;"",E56,"")</f>
        <v/>
      </c>
      <c r="S55" s="4" t="str">
        <f>IF(P55&lt;&gt;"",-E56,"")</f>
        <v/>
      </c>
      <c r="T55" s="4" t="str">
        <f t="shared" si="4"/>
        <v/>
      </c>
      <c r="U55" s="43">
        <f t="shared" si="5"/>
        <v>89.361132568291495</v>
      </c>
      <c r="V55" s="43">
        <f t="shared" si="6"/>
        <v>93.107406746719434</v>
      </c>
      <c r="W55" s="43">
        <f t="shared" si="7"/>
        <v>87.341121119653067</v>
      </c>
      <c r="X55" s="3">
        <f>U55/MAX(U$2:U55)-1</f>
        <v>-0.10952704272784264</v>
      </c>
      <c r="Y55" s="3">
        <f>V55/MAX(V$2:V55)-1</f>
        <v>-0.22650318235504829</v>
      </c>
      <c r="Z55" s="3">
        <f>W55/MAX(W$2:W55)-1</f>
        <v>-0.25361819602483326</v>
      </c>
      <c r="AA55" s="2"/>
      <c r="AB55" s="1" t="s">
        <v>30</v>
      </c>
      <c r="AC55" s="18">
        <v>7.1722764868728944E-2</v>
      </c>
      <c r="AD55" s="14">
        <v>2.8180865454411782E-2</v>
      </c>
      <c r="AE55" s="14">
        <v>3.1900888962041116E-2</v>
      </c>
      <c r="AF55" s="2"/>
      <c r="AG55" s="2"/>
      <c r="AH55" s="2"/>
      <c r="AI55" s="2"/>
    </row>
    <row r="56" spans="1:35" x14ac:dyDescent="0.25">
      <c r="A56" s="34">
        <v>40625</v>
      </c>
      <c r="B56" s="41">
        <v>19.170000000000002</v>
      </c>
      <c r="C56" s="4">
        <f t="shared" si="12"/>
        <v>-5.1459673428995489E-2</v>
      </c>
      <c r="D56" s="41">
        <v>125.67</v>
      </c>
      <c r="E56" s="4">
        <f t="shared" si="13"/>
        <v>2.8728752693321091E-3</v>
      </c>
      <c r="F56" s="42">
        <v>20.5</v>
      </c>
      <c r="G56" s="42">
        <v>21.6</v>
      </c>
      <c r="H56" s="41">
        <v>21.840775994978063</v>
      </c>
      <c r="I56" s="4">
        <f>G56/F56-1</f>
        <v>5.3658536585365901E-2</v>
      </c>
      <c r="J56" s="4">
        <f>F56/B56-1</f>
        <v>6.9379238393322717E-2</v>
      </c>
      <c r="K56" s="41">
        <v>67.73</v>
      </c>
      <c r="L56" s="4">
        <f t="shared" si="14"/>
        <v>-3.3946655256026137E-2</v>
      </c>
      <c r="M56" s="43">
        <v>13.19</v>
      </c>
      <c r="N56" s="4">
        <f t="shared" si="15"/>
        <v>3.6949685534591215E-2</v>
      </c>
      <c r="O56" s="4" t="str">
        <f>IF(J56&lt;-2.5%,L57+IF(AC$2="Yes",E57,0),"")</f>
        <v/>
      </c>
      <c r="P56" s="4">
        <f>IF(AND(I56&gt;5%,I56&lt;20%),N57-IF(AC$2="Yes",E57,0),"")</f>
        <v>1.6986435646556997E-2</v>
      </c>
      <c r="Q56" s="4">
        <f>IF(COUNT(O56:P56)=2,"",IF(COUNT(O56:P56)=1,SUM(O56:P56)+IF(AC$2="Yes",IF(O56&lt;&gt;"",E57,-E57),0),""))</f>
        <v>7.4376173128258838E-3</v>
      </c>
      <c r="R56" s="4" t="str">
        <f>IF(O56&lt;&gt;"",E57,"")</f>
        <v/>
      </c>
      <c r="S56" s="4">
        <f>IF(P56&lt;&gt;"",-E57,"")</f>
        <v>-9.5488183337311128E-3</v>
      </c>
      <c r="T56" s="4">
        <f t="shared" si="4"/>
        <v>-9.5488183337311128E-3</v>
      </c>
      <c r="U56" s="43">
        <f t="shared" si="5"/>
        <v>89.361132568291495</v>
      </c>
      <c r="V56" s="43">
        <f t="shared" si="6"/>
        <v>94.688969719640397</v>
      </c>
      <c r="W56" s="43">
        <f t="shared" si="7"/>
        <v>87.990730954214214</v>
      </c>
      <c r="X56" s="3">
        <f>U56/MAX(U$2:U56)-1</f>
        <v>-0.10952704272784264</v>
      </c>
      <c r="Y56" s="3">
        <f>V56/MAX(V$2:V56)-1</f>
        <v>-0.21336422843930569</v>
      </c>
      <c r="Z56" s="3">
        <f>W56/MAX(W$2:W56)-1</f>
        <v>-0.24806689379760938</v>
      </c>
      <c r="AA56" s="2"/>
      <c r="AB56" s="1" t="s">
        <v>31</v>
      </c>
      <c r="AC56" s="18">
        <v>-3.7853322491025146E-2</v>
      </c>
      <c r="AD56" s="14">
        <v>-3.143609115946034E-2</v>
      </c>
      <c r="AE56" s="14">
        <v>-3.1942141800480897E-2</v>
      </c>
      <c r="AF56" s="2"/>
      <c r="AG56" s="2"/>
      <c r="AH56" s="2"/>
      <c r="AI56" s="2"/>
    </row>
    <row r="57" spans="1:35" x14ac:dyDescent="0.25">
      <c r="A57" s="34">
        <v>40626</v>
      </c>
      <c r="B57" s="41">
        <v>18</v>
      </c>
      <c r="C57" s="4">
        <f t="shared" si="12"/>
        <v>-6.1032863849765362E-2</v>
      </c>
      <c r="D57" s="41">
        <v>126.87</v>
      </c>
      <c r="E57" s="4">
        <f t="shared" si="13"/>
        <v>9.5488183337311128E-3</v>
      </c>
      <c r="F57" s="42">
        <v>19.95</v>
      </c>
      <c r="G57" s="42">
        <v>21.05</v>
      </c>
      <c r="H57" s="41">
        <v>21.142453086800234</v>
      </c>
      <c r="I57" s="4">
        <f>G57/F57-1</f>
        <v>5.513784461152893E-2</v>
      </c>
      <c r="J57" s="4">
        <f>F57/B57-1</f>
        <v>0.10833333333333339</v>
      </c>
      <c r="K57" s="41">
        <v>65.930000000000007</v>
      </c>
      <c r="L57" s="4">
        <f t="shared" si="14"/>
        <v>-2.657611102908608E-2</v>
      </c>
      <c r="M57" s="43">
        <v>13.54</v>
      </c>
      <c r="N57" s="4">
        <f t="shared" si="15"/>
        <v>2.6535253980288109E-2</v>
      </c>
      <c r="O57" s="4" t="str">
        <f>IF(J57&lt;-2.5%,L58+IF(AC$2="Yes",E58,0),"")</f>
        <v/>
      </c>
      <c r="P57" s="4">
        <f>IF(AND(I57&gt;5%,I57&lt;20%),N58-IF(AC$2="Yes",E58,0),"")</f>
        <v>-1.5180870542996772E-3</v>
      </c>
      <c r="Q57" s="4">
        <f>IF(COUNT(O57:P57)=2,"",IF(COUNT(O57:P57)=1,SUM(O57:P57)+IF(AC$2="Yes",IF(O57&lt;&gt;"",E58,-E58),0),""))</f>
        <v>-4.5132789830455433E-3</v>
      </c>
      <c r="R57" s="4" t="str">
        <f>IF(O57&lt;&gt;"",E58,"")</f>
        <v/>
      </c>
      <c r="S57" s="4">
        <f>IF(P57&lt;&gt;"",-E58,"")</f>
        <v>-2.9951919287458662E-3</v>
      </c>
      <c r="T57" s="4">
        <f t="shared" si="4"/>
        <v>-2.9951919287458662E-3</v>
      </c>
      <c r="U57" s="43">
        <f t="shared" si="5"/>
        <v>89.361132568291495</v>
      </c>
      <c r="V57" s="43">
        <f t="shared" si="6"/>
        <v>94.545223620524041</v>
      </c>
      <c r="W57" s="43">
        <f t="shared" si="7"/>
        <v>87.59360423749574</v>
      </c>
      <c r="X57" s="3">
        <f>U57/MAX(U$2:U57)-1</f>
        <v>-0.10952704272784264</v>
      </c>
      <c r="Y57" s="3">
        <f>V57/MAX(V$2:V57)-1</f>
        <v>-0.21455841002056097</v>
      </c>
      <c r="Z57" s="3">
        <f>W57/MAX(W$2:W57)-1</f>
        <v>-0.25146057768248886</v>
      </c>
      <c r="AA57" s="2"/>
      <c r="AB57" s="1" t="s">
        <v>40</v>
      </c>
      <c r="AC57" s="22">
        <v>1.8947548101156535</v>
      </c>
      <c r="AD57" s="5">
        <v>0.89644941260233835</v>
      </c>
      <c r="AE57" s="5">
        <v>0.99870851370276115</v>
      </c>
      <c r="AF57" s="2"/>
      <c r="AG57" s="2"/>
      <c r="AH57" s="2"/>
      <c r="AI57" s="2"/>
    </row>
    <row r="58" spans="1:35" x14ac:dyDescent="0.25">
      <c r="A58" s="34">
        <v>40627</v>
      </c>
      <c r="B58" s="41">
        <v>17.91</v>
      </c>
      <c r="C58" s="4">
        <f t="shared" si="12"/>
        <v>-5.0000000000000044E-3</v>
      </c>
      <c r="D58" s="41">
        <v>127.25</v>
      </c>
      <c r="E58" s="4">
        <f t="shared" si="13"/>
        <v>2.9951919287458662E-3</v>
      </c>
      <c r="F58" s="42">
        <v>19.75</v>
      </c>
      <c r="G58" s="42">
        <v>21.05</v>
      </c>
      <c r="H58" s="41">
        <v>20.554734343745647</v>
      </c>
      <c r="I58" s="4">
        <f>G58/F58-1</f>
        <v>6.5822784810126711E-2</v>
      </c>
      <c r="J58" s="4">
        <f>F58/B58-1</f>
        <v>0.10273590173087666</v>
      </c>
      <c r="K58" s="41">
        <v>65.87</v>
      </c>
      <c r="L58" s="4">
        <f t="shared" si="14"/>
        <v>-9.1005612012740045E-4</v>
      </c>
      <c r="M58" s="43">
        <v>13.56</v>
      </c>
      <c r="N58" s="4">
        <f t="shared" si="15"/>
        <v>1.477104874446189E-3</v>
      </c>
      <c r="O58" s="4" t="str">
        <f>IF(J58&lt;-2.5%,L59+IF(AC$2="Yes",E59,0),"")</f>
        <v/>
      </c>
      <c r="P58" s="4">
        <f>IF(AND(I58&gt;5%,I58&lt;20%),N59-IF(AC$2="Yes",E59,0),"")</f>
        <v>-1.0100723843964987E-2</v>
      </c>
      <c r="Q58" s="4">
        <f>IF(COUNT(O58:P58)=2,"",IF(COUNT(O58:P58)=1,SUM(O58:P58)+IF(AC$2="Yes",IF(O58&lt;&gt;"",E59,-E59),0),""))</f>
        <v>-7.6645745315877534E-3</v>
      </c>
      <c r="R58" s="4" t="str">
        <f>IF(O58&lt;&gt;"",E59,"")</f>
        <v/>
      </c>
      <c r="S58" s="4">
        <f>IF(P58&lt;&gt;"",-E59,"")</f>
        <v>2.4361493123772338E-3</v>
      </c>
      <c r="T58" s="4">
        <f t="shared" si="4"/>
        <v>2.4361493123772338E-3</v>
      </c>
      <c r="U58" s="43">
        <f t="shared" si="5"/>
        <v>89.361132568291495</v>
      </c>
      <c r="V58" s="43">
        <f t="shared" si="6"/>
        <v>93.590248425967218</v>
      </c>
      <c r="W58" s="43">
        <f t="shared" si="7"/>
        <v>86.922236529327051</v>
      </c>
      <c r="X58" s="3">
        <f>U58/MAX(U$2:U58)-1</f>
        <v>-0.10952704272784264</v>
      </c>
      <c r="Y58" s="3">
        <f>V58/MAX(V$2:V58)-1</f>
        <v>-0.22249193861650796</v>
      </c>
      <c r="Z58" s="3">
        <f>W58/MAX(W$2:W58)-1</f>
        <v>-0.25719781387467311</v>
      </c>
      <c r="AA58" s="2"/>
      <c r="AB58" s="1" t="s">
        <v>32</v>
      </c>
      <c r="AC58" s="18">
        <v>-9.8974290662048658E-2</v>
      </c>
      <c r="AD58" s="14">
        <v>-0.1219350563286945</v>
      </c>
      <c r="AE58" s="14">
        <v>-0.1219350563286945</v>
      </c>
      <c r="AF58" s="2"/>
      <c r="AG58" s="2"/>
      <c r="AH58" s="2"/>
      <c r="AI58" s="2"/>
    </row>
    <row r="59" spans="1:35" x14ac:dyDescent="0.25">
      <c r="A59" s="34">
        <v>40630</v>
      </c>
      <c r="B59" s="41">
        <v>19.440000000000001</v>
      </c>
      <c r="C59" s="4">
        <f t="shared" si="12"/>
        <v>8.5427135678391997E-2</v>
      </c>
      <c r="D59" s="41">
        <v>126.94</v>
      </c>
      <c r="E59" s="4">
        <f t="shared" si="13"/>
        <v>-2.4361493123772338E-3</v>
      </c>
      <c r="F59" s="42">
        <v>20.3</v>
      </c>
      <c r="G59" s="42">
        <v>21.55</v>
      </c>
      <c r="H59" s="41">
        <v>20.35205537215553</v>
      </c>
      <c r="I59" s="4">
        <f>G59/F59-1</f>
        <v>6.1576354679802936E-2</v>
      </c>
      <c r="J59" s="4">
        <f>F59/B59-1</f>
        <v>4.4238683127572065E-2</v>
      </c>
      <c r="K59" s="41">
        <v>66.709999999999994</v>
      </c>
      <c r="L59" s="4">
        <f t="shared" si="14"/>
        <v>1.2752391073326041E-2</v>
      </c>
      <c r="M59" s="43">
        <v>13.39</v>
      </c>
      <c r="N59" s="4">
        <f t="shared" si="15"/>
        <v>-1.2536873156342221E-2</v>
      </c>
      <c r="O59" s="4" t="str">
        <f>IF(J59&lt;-2.5%,L60+IF(AC$2="Yes",E60,0),"")</f>
        <v/>
      </c>
      <c r="P59" s="4">
        <f>IF(AND(I59&gt;5%,I59&lt;20%),N60-IF(AC$2="Yes",E60,0),"")</f>
        <v>1.6376751414021395E-2</v>
      </c>
      <c r="Q59" s="4">
        <f>IF(COUNT(O59:P59)=2,"",IF(COUNT(O59:P59)=1,SUM(O59:P59)+IF(AC$2="Yes",IF(O59&lt;&gt;"",E60,-E60),0),""))</f>
        <v>9.6018971521654173E-3</v>
      </c>
      <c r="R59" s="4" t="str">
        <f>IF(O59&lt;&gt;"",E60,"")</f>
        <v/>
      </c>
      <c r="S59" s="4">
        <f>IF(P59&lt;&gt;"",-E60,"")</f>
        <v>-6.7748542618559782E-3</v>
      </c>
      <c r="T59" s="4">
        <f t="shared" si="4"/>
        <v>-6.7748542618559782E-3</v>
      </c>
      <c r="U59" s="43">
        <f t="shared" si="5"/>
        <v>89.361132568291495</v>
      </c>
      <c r="V59" s="43">
        <f t="shared" si="6"/>
        <v>95.122952659215784</v>
      </c>
      <c r="W59" s="43">
        <f t="shared" si="7"/>
        <v>87.756854904717841</v>
      </c>
      <c r="X59" s="3">
        <f>U59/MAX(U$2:U59)-1</f>
        <v>-0.10952704272784264</v>
      </c>
      <c r="Y59" s="3">
        <f>V59/MAX(V$2:V59)-1</f>
        <v>-0.20975888237283291</v>
      </c>
      <c r="Z59" s="3">
        <f>W59/MAX(W$2:W59)-1</f>
        <v>-0.25006550367909408</v>
      </c>
      <c r="AA59" s="2"/>
      <c r="AB59" s="1" t="s">
        <v>33</v>
      </c>
      <c r="AC59" s="18">
        <v>0.20677213433250063</v>
      </c>
      <c r="AD59" s="14">
        <v>0.10493398193189707</v>
      </c>
      <c r="AE59" s="14">
        <v>0.20677213433250063</v>
      </c>
      <c r="AF59" s="2"/>
      <c r="AG59" s="2"/>
      <c r="AH59" s="2"/>
      <c r="AI59" s="2"/>
    </row>
    <row r="60" spans="1:35" x14ac:dyDescent="0.25">
      <c r="A60" s="34">
        <v>40631</v>
      </c>
      <c r="B60" s="41">
        <v>18.16</v>
      </c>
      <c r="C60" s="4">
        <f t="shared" si="12"/>
        <v>-6.5843621399176988E-2</v>
      </c>
      <c r="D60" s="41">
        <v>127.8</v>
      </c>
      <c r="E60" s="4">
        <f t="shared" si="13"/>
        <v>6.7748542618559782E-3</v>
      </c>
      <c r="F60" s="42">
        <v>19.600000000000001</v>
      </c>
      <c r="G60" s="42">
        <v>20.95</v>
      </c>
      <c r="H60" s="41">
        <v>19.953499849945434</v>
      </c>
      <c r="I60" s="4">
        <f>G60/F60-1</f>
        <v>6.8877551020408045E-2</v>
      </c>
      <c r="J60" s="4">
        <f>F60/B60-1</f>
        <v>7.9295154185022199E-2</v>
      </c>
      <c r="K60" s="41">
        <v>65.11</v>
      </c>
      <c r="L60" s="4">
        <f t="shared" si="14"/>
        <v>-2.3984410133413236E-2</v>
      </c>
      <c r="M60" s="43">
        <v>13.7</v>
      </c>
      <c r="N60" s="4">
        <f t="shared" si="15"/>
        <v>2.3151605675877374E-2</v>
      </c>
      <c r="O60" s="4" t="str">
        <f>IF(J60&lt;-2.5%,L61+IF(AC$2="Yes",E61,0),"")</f>
        <v/>
      </c>
      <c r="P60" s="4">
        <f>IF(AND(I60&gt;5%,I60&lt;20%),N61-IF(AC$2="Yes",E61,0),"")</f>
        <v>1.2092343191346222E-2</v>
      </c>
      <c r="Q60" s="4">
        <f>IF(COUNT(O60:P60)=2,"",IF(COUNT(O60:P60)=1,SUM(O60:P60)+IF(AC$2="Yes",IF(O60&lt;&gt;"",E61,-E61),0),""))</f>
        <v>5.2065841929112011E-3</v>
      </c>
      <c r="R60" s="4" t="str">
        <f>IF(O60&lt;&gt;"",E61,"")</f>
        <v/>
      </c>
      <c r="S60" s="4">
        <f>IF(P60&lt;&gt;"",-E61,"")</f>
        <v>-6.8857589984350209E-3</v>
      </c>
      <c r="T60" s="4">
        <f t="shared" si="4"/>
        <v>-6.8857589984350209E-3</v>
      </c>
      <c r="U60" s="43">
        <f t="shared" si="5"/>
        <v>89.361132568291495</v>
      </c>
      <c r="V60" s="43">
        <f t="shared" si="6"/>
        <v>96.273212048145197</v>
      </c>
      <c r="W60" s="43">
        <f t="shared" si="7"/>
        <v>88.213768358284341</v>
      </c>
      <c r="X60" s="3">
        <f>U60/MAX(U$2:U60)-1</f>
        <v>-0.10952704272784264</v>
      </c>
      <c r="Y60" s="3">
        <f>V60/MAX(V$2:V60)-1</f>
        <v>-0.20020301557457221</v>
      </c>
      <c r="Z60" s="3">
        <f>W60/MAX(W$2:W60)-1</f>
        <v>-0.24616090658483092</v>
      </c>
      <c r="AA60" s="2"/>
      <c r="AB60" s="1" t="s">
        <v>34</v>
      </c>
      <c r="AC60" s="22">
        <v>1.0043894765303025</v>
      </c>
      <c r="AD60" s="5">
        <v>-0.37147246863984812</v>
      </c>
      <c r="AE60" s="5">
        <v>0.41325673472336089</v>
      </c>
      <c r="AF60" s="2"/>
      <c r="AG60" s="2"/>
      <c r="AH60" s="2"/>
      <c r="AI60" s="2"/>
    </row>
    <row r="61" spans="1:35" x14ac:dyDescent="0.25">
      <c r="A61" s="34">
        <v>40632</v>
      </c>
      <c r="B61" s="41">
        <v>17.71</v>
      </c>
      <c r="C61" s="4">
        <f t="shared" si="12"/>
        <v>-2.4779735682819326E-2</v>
      </c>
      <c r="D61" s="41">
        <v>128.68</v>
      </c>
      <c r="E61" s="4">
        <f t="shared" si="13"/>
        <v>6.8857589984350209E-3</v>
      </c>
      <c r="F61" s="42">
        <v>19.25</v>
      </c>
      <c r="G61" s="42">
        <v>20.7</v>
      </c>
      <c r="H61" s="41">
        <v>19.545590786318993</v>
      </c>
      <c r="I61" s="4">
        <f>G61/F61-1</f>
        <v>7.5324675324675239E-2</v>
      </c>
      <c r="J61" s="4">
        <f>F61/B61-1</f>
        <v>8.6956521739130377E-2</v>
      </c>
      <c r="K61" s="41">
        <v>63.88</v>
      </c>
      <c r="L61" s="4">
        <f t="shared" si="14"/>
        <v>-1.889110735678079E-2</v>
      </c>
      <c r="M61" s="43">
        <v>13.96</v>
      </c>
      <c r="N61" s="4">
        <f t="shared" si="15"/>
        <v>1.8978102189781243E-2</v>
      </c>
      <c r="O61" s="4" t="str">
        <f>IF(J61&lt;-2.5%,L62+IF(AC$2="Yes",E62,0),"")</f>
        <v/>
      </c>
      <c r="P61" s="4">
        <f>IF(AND(I61&gt;5%,I61&lt;20%),N62-IF(AC$2="Yes",E62,0),"")</f>
        <v>3.470103755746301E-3</v>
      </c>
      <c r="Q61" s="4">
        <f>IF(COUNT(O61:P61)=2,"",IF(COUNT(O61:P61)=1,SUM(O61:P61)+IF(AC$2="Yes",IF(O61&lt;&gt;"",E62,-E62),0),""))</f>
        <v>4.7912103768219527E-3</v>
      </c>
      <c r="R61" s="4" t="str">
        <f>IF(O61&lt;&gt;"",E62,"")</f>
        <v/>
      </c>
      <c r="S61" s="4">
        <f>IF(P61&lt;&gt;"",-E62,"")</f>
        <v>1.3211066210756517E-3</v>
      </c>
      <c r="T61" s="4">
        <f t="shared" si="4"/>
        <v>1.3211066210756517E-3</v>
      </c>
      <c r="U61" s="43">
        <f t="shared" si="5"/>
        <v>89.361132568291495</v>
      </c>
      <c r="V61" s="43">
        <f t="shared" si="6"/>
        <v>96.607290082851222</v>
      </c>
      <c r="W61" s="43">
        <f t="shared" si="7"/>
        <v>88.636419080621124</v>
      </c>
      <c r="X61" s="3">
        <f>U61/MAX(U$2:U61)-1</f>
        <v>-0.10952704272784264</v>
      </c>
      <c r="Y61" s="3">
        <f>V61/MAX(V$2:V61)-1</f>
        <v>-0.19742763705508304</v>
      </c>
      <c r="Z61" s="3">
        <f>W61/MAX(W$2:W61)-1</f>
        <v>-0.24254910489800607</v>
      </c>
      <c r="AA61" s="2"/>
      <c r="AB61" s="1" t="s">
        <v>39</v>
      </c>
      <c r="AC61" s="19">
        <v>-0.15943442417301779</v>
      </c>
      <c r="AD61" s="16">
        <v>-0.33305185727835929</v>
      </c>
      <c r="AE61" s="16">
        <v>-0.36531437753170037</v>
      </c>
      <c r="AF61" s="2"/>
      <c r="AG61" s="2"/>
      <c r="AH61" s="2"/>
      <c r="AI61" s="2"/>
    </row>
    <row r="62" spans="1:35" x14ac:dyDescent="0.25">
      <c r="A62" s="34">
        <v>40633</v>
      </c>
      <c r="B62" s="41">
        <v>17.739999999999998</v>
      </c>
      <c r="C62" s="4">
        <f t="shared" si="12"/>
        <v>1.6939582156971777E-3</v>
      </c>
      <c r="D62" s="41">
        <v>128.51</v>
      </c>
      <c r="E62" s="4">
        <f t="shared" si="13"/>
        <v>-1.3211066210756517E-3</v>
      </c>
      <c r="F62" s="42">
        <v>19.3</v>
      </c>
      <c r="G62" s="42">
        <v>20.8</v>
      </c>
      <c r="H62" s="41">
        <v>19.217301552442812</v>
      </c>
      <c r="I62" s="4">
        <f>G62/F62-1</f>
        <v>7.7720207253886064E-2</v>
      </c>
      <c r="J62" s="4">
        <f>F62/B62-1</f>
        <v>8.7936865839910006E-2</v>
      </c>
      <c r="K62" s="41">
        <v>63.75</v>
      </c>
      <c r="L62" s="4">
        <f t="shared" si="14"/>
        <v>-2.0350657482780532E-3</v>
      </c>
      <c r="M62" s="43">
        <v>13.990000000000002</v>
      </c>
      <c r="N62" s="4">
        <f t="shared" si="15"/>
        <v>2.1489971346706493E-3</v>
      </c>
      <c r="O62" s="4" t="str">
        <f>IF(J62&lt;-2.5%,L63+IF(AC$2="Yes",E63,0),"")</f>
        <v/>
      </c>
      <c r="P62" s="4">
        <f>IF(AND(I62&gt;5%,I62&lt;20%),N63-IF(AC$2="Yes",E63,0),"")</f>
        <v>5.0903440539054046E-3</v>
      </c>
      <c r="Q62" s="4">
        <f>IF(COUNT(O62:P62)=2,"",IF(COUNT(O62:P62)=1,SUM(O62:P62)+IF(AC$2="Yes",IF(O62&lt;&gt;"",E63,-E63),0),""))</f>
        <v>8.8833642803964885E-4</v>
      </c>
      <c r="R62" s="4" t="str">
        <f>IF(O62&lt;&gt;"",E63,"")</f>
        <v/>
      </c>
      <c r="S62" s="4">
        <f>IF(P62&lt;&gt;"",-E63,"")</f>
        <v>-4.2020076258657557E-3</v>
      </c>
      <c r="T62" s="4">
        <f t="shared" si="4"/>
        <v>-4.2020076258657557E-3</v>
      </c>
      <c r="U62" s="43">
        <f t="shared" si="5"/>
        <v>89.361132568291495</v>
      </c>
      <c r="V62" s="43">
        <f t="shared" si="6"/>
        <v>97.099054427488383</v>
      </c>
      <c r="W62" s="43">
        <f t="shared" si="7"/>
        <v>88.715158040541425</v>
      </c>
      <c r="X62" s="3">
        <f>U62/MAX(U$2:U62)-1</f>
        <v>-0.10952704272784264</v>
      </c>
      <c r="Y62" s="3">
        <f>V62/MAX(V$2:V62)-1</f>
        <v>-0.19334226759953754</v>
      </c>
      <c r="Z62" s="3">
        <f>W62/MAX(W$2:W62)-1</f>
        <v>-0.24187623367543576</v>
      </c>
      <c r="AA62" s="2"/>
      <c r="AB62" s="1" t="s">
        <v>35</v>
      </c>
      <c r="AC62" s="19">
        <v>0.38669267179745459</v>
      </c>
      <c r="AD62" s="16">
        <v>0.9137933784393002</v>
      </c>
      <c r="AE62" s="16">
        <v>1.6579918371904419</v>
      </c>
      <c r="AF62" s="2"/>
      <c r="AG62" s="2"/>
      <c r="AH62" s="2"/>
      <c r="AI62" s="2"/>
    </row>
    <row r="63" spans="1:35" x14ac:dyDescent="0.25">
      <c r="A63" s="34">
        <v>40634</v>
      </c>
      <c r="B63" s="41">
        <v>17.399999999999999</v>
      </c>
      <c r="C63" s="4">
        <f t="shared" si="12"/>
        <v>-1.916572717023679E-2</v>
      </c>
      <c r="D63" s="41">
        <v>129.05000000000001</v>
      </c>
      <c r="E63" s="4">
        <f t="shared" si="13"/>
        <v>4.2020076258657557E-3</v>
      </c>
      <c r="F63" s="42">
        <v>19.05</v>
      </c>
      <c r="G63" s="42">
        <v>20.55</v>
      </c>
      <c r="H63" s="41">
        <v>18.8868830883623</v>
      </c>
      <c r="I63" s="4">
        <f>G63/F63-1</f>
        <v>7.8740157480315043E-2</v>
      </c>
      <c r="J63" s="4">
        <f>F63/B63-1</f>
        <v>9.4827586206896575E-2</v>
      </c>
      <c r="K63" s="41">
        <v>63.16</v>
      </c>
      <c r="L63" s="4">
        <f t="shared" si="14"/>
        <v>-9.2549019607843785E-3</v>
      </c>
      <c r="M63" s="43">
        <v>14.12</v>
      </c>
      <c r="N63" s="4">
        <f t="shared" si="15"/>
        <v>9.2923516797711603E-3</v>
      </c>
      <c r="O63" s="4" t="str">
        <f>IF(J63&lt;-2.5%,L64+IF(AC$2="Yes",E64,0),"")</f>
        <v/>
      </c>
      <c r="P63" s="4">
        <f>IF(AND(I63&gt;5%,I63&lt;20%),N64-IF(AC$2="Yes",E64,0),"")</f>
        <v>8.4319054147052874E-3</v>
      </c>
      <c r="Q63" s="4">
        <f>IF(COUNT(O63:P63)=2,"",IF(COUNT(O63:P63)=1,SUM(O63:P63)+IF(AC$2="Yes",IF(O63&lt;&gt;"",E64,-E64),0),""))</f>
        <v>7.6570119625549715E-3</v>
      </c>
      <c r="R63" s="4" t="str">
        <f>IF(O63&lt;&gt;"",E64,"")</f>
        <v/>
      </c>
      <c r="S63" s="4">
        <f>IF(P63&lt;&gt;"",-E64,"")</f>
        <v>-7.7489345215031591E-4</v>
      </c>
      <c r="T63" s="4">
        <f t="shared" si="4"/>
        <v>-7.7489345215031591E-4</v>
      </c>
      <c r="U63" s="43">
        <f t="shared" si="5"/>
        <v>89.361132568291495</v>
      </c>
      <c r="V63" s="43">
        <f t="shared" si="6"/>
        <v>97.917784470278292</v>
      </c>
      <c r="W63" s="43">
        <f t="shared" si="7"/>
        <v>89.39445106691781</v>
      </c>
      <c r="X63" s="3">
        <f>U63/MAX(U$2:U63)-1</f>
        <v>-0.10952704272784264</v>
      </c>
      <c r="Y63" s="3">
        <f>V63/MAX(V$2:V63)-1</f>
        <v>-0.18654060589789612</v>
      </c>
      <c r="Z63" s="3">
        <f>W63/MAX(W$2:W63)-1</f>
        <v>-0.23607127092759128</v>
      </c>
      <c r="AA63" s="2"/>
      <c r="AB63" s="1" t="s">
        <v>37</v>
      </c>
      <c r="AC63" s="22">
        <v>5.3737652771979283</v>
      </c>
      <c r="AD63" s="5">
        <v>23.904176927212713</v>
      </c>
      <c r="AE63" s="5">
        <v>38.74377332008541</v>
      </c>
      <c r="AF63" s="2"/>
      <c r="AG63" s="2"/>
      <c r="AH63" s="2"/>
      <c r="AI63" s="2"/>
    </row>
    <row r="64" spans="1:35" x14ac:dyDescent="0.25">
      <c r="A64" s="34">
        <v>40637</v>
      </c>
      <c r="B64" s="41">
        <v>17.5</v>
      </c>
      <c r="C64" s="4">
        <f t="shared" si="12"/>
        <v>5.7471264367816577E-3</v>
      </c>
      <c r="D64" s="41">
        <v>129.15</v>
      </c>
      <c r="E64" s="4">
        <f t="shared" si="13"/>
        <v>7.7489345215031591E-4</v>
      </c>
      <c r="F64" s="42">
        <v>18.7</v>
      </c>
      <c r="G64" s="42">
        <v>20.25</v>
      </c>
      <c r="H64" s="41">
        <v>18.63472252684188</v>
      </c>
      <c r="I64" s="4">
        <f>G64/F64-1</f>
        <v>8.2887700534759468E-2</v>
      </c>
      <c r="J64" s="4">
        <f>F64/B64-1</f>
        <v>6.8571428571428505E-2</v>
      </c>
      <c r="K64" s="41">
        <v>62.6</v>
      </c>
      <c r="L64" s="4">
        <f t="shared" si="14"/>
        <v>-8.8663711209625573E-3</v>
      </c>
      <c r="M64" s="43">
        <v>14.25</v>
      </c>
      <c r="N64" s="4">
        <f t="shared" si="15"/>
        <v>9.2067988668556033E-3</v>
      </c>
      <c r="O64" s="4" t="str">
        <f>IF(J64&lt;-2.5%,L65+IF(AC$2="Yes",E65,0),"")</f>
        <v/>
      </c>
      <c r="P64" s="4">
        <f>IF(AND(I64&gt;5%,I64&lt;20%),N65-IF(AC$2="Yes",E65,0),"")</f>
        <v>1.6919534608880182E-2</v>
      </c>
      <c r="Q64" s="4">
        <f>IF(COUNT(O64:P64)=2,"",IF(COUNT(O64:P64)=1,SUM(O64:P64)+IF(AC$2="Yes",IF(O64&lt;&gt;"",E65,-E65),0),""))</f>
        <v>1.6996963954602373E-2</v>
      </c>
      <c r="R64" s="4" t="str">
        <f>IF(O64&lt;&gt;"",E65,"")</f>
        <v/>
      </c>
      <c r="S64" s="4">
        <f>IF(P64&lt;&gt;"",-E65,"")</f>
        <v>7.7429345722190845E-5</v>
      </c>
      <c r="T64" s="4">
        <f t="shared" si="4"/>
        <v>7.7429345722190845E-5</v>
      </c>
      <c r="U64" s="43">
        <f t="shared" si="5"/>
        <v>89.361132568291495</v>
      </c>
      <c r="V64" s="43">
        <f t="shared" si="6"/>
        <v>99.574507813448037</v>
      </c>
      <c r="W64" s="43">
        <f t="shared" si="7"/>
        <v>90.913885329443673</v>
      </c>
      <c r="X64" s="3">
        <f>U64/MAX(U$2:U64)-1</f>
        <v>-0.10952704272784264</v>
      </c>
      <c r="Y64" s="3">
        <f>V64/MAX(V$2:V64)-1</f>
        <v>-0.17277725152646684</v>
      </c>
      <c r="Z64" s="3">
        <f>W64/MAX(W$2:W64)-1</f>
        <v>-0.22308680185566232</v>
      </c>
      <c r="AA64" s="2"/>
      <c r="AB64" s="1" t="s">
        <v>38</v>
      </c>
      <c r="AC64" s="22">
        <v>2.4254026306001317</v>
      </c>
      <c r="AD64" s="5">
        <v>2.7436969903325497</v>
      </c>
      <c r="AE64" s="5">
        <v>4.5385343122625077</v>
      </c>
      <c r="AF64" s="2"/>
      <c r="AG64" s="2"/>
      <c r="AH64" s="2"/>
      <c r="AI64" s="2"/>
    </row>
    <row r="65" spans="1:35" x14ac:dyDescent="0.25">
      <c r="A65" s="34">
        <v>40638</v>
      </c>
      <c r="B65" s="41">
        <v>17.25</v>
      </c>
      <c r="C65" s="4">
        <f t="shared" si="12"/>
        <v>-1.4285714285714235E-2</v>
      </c>
      <c r="D65" s="41">
        <v>129.13999999999999</v>
      </c>
      <c r="E65" s="4">
        <f t="shared" si="13"/>
        <v>-7.7429345722190845E-5</v>
      </c>
      <c r="F65" s="42">
        <v>18.55</v>
      </c>
      <c r="G65" s="42">
        <v>20.149999999999999</v>
      </c>
      <c r="H65" s="41">
        <v>18.382954794688811</v>
      </c>
      <c r="I65" s="4">
        <f>G65/F65-1</f>
        <v>8.6253369272237146E-2</v>
      </c>
      <c r="J65" s="4">
        <f>F65/B65-1</f>
        <v>7.5362318840579645E-2</v>
      </c>
      <c r="K65" s="41">
        <v>61.43</v>
      </c>
      <c r="L65" s="4">
        <f t="shared" si="14"/>
        <v>-1.8690095846645383E-2</v>
      </c>
      <c r="M65" s="43">
        <v>14.49</v>
      </c>
      <c r="N65" s="4">
        <f t="shared" si="15"/>
        <v>1.6842105263157992E-2</v>
      </c>
      <c r="O65" s="4" t="str">
        <f>IF(J65&lt;-2.5%,L66+IF(AC$2="Yes",E66,0),"")</f>
        <v/>
      </c>
      <c r="P65" s="4">
        <f>IF(AND(I65&gt;5%,I65&lt;20%),N66-IF(AC$2="Yes",E66,0),"")</f>
        <v>1.7335042148018953E-3</v>
      </c>
      <c r="Q65" s="4">
        <f>IF(COUNT(O65:P65)=2,"",IF(COUNT(O65:P65)=1,SUM(O65:P65)+IF(AC$2="Yes",IF(O65&lt;&gt;"",E66,-E66),0),""))</f>
        <v>-1.3639094447923661E-3</v>
      </c>
      <c r="R65" s="4" t="str">
        <f>IF(O65&lt;&gt;"",E66,"")</f>
        <v/>
      </c>
      <c r="S65" s="4">
        <f>IF(P65&lt;&gt;"",-E66,"")</f>
        <v>-3.0974136595942614E-3</v>
      </c>
      <c r="T65" s="4">
        <f t="shared" si="4"/>
        <v>-3.0974136595942614E-3</v>
      </c>
      <c r="U65" s="43">
        <f t="shared" si="5"/>
        <v>89.361132568291495</v>
      </c>
      <c r="V65" s="43">
        <f t="shared" si="6"/>
        <v>99.747120642429479</v>
      </c>
      <c r="W65" s="43">
        <f t="shared" si="7"/>
        <v>90.789887022580075</v>
      </c>
      <c r="X65" s="3">
        <f>U65/MAX(U$2:U65)-1</f>
        <v>-0.10952704272784264</v>
      </c>
      <c r="Y65" s="3">
        <f>V65/MAX(V$2:V65)-1</f>
        <v>-0.1713432574054079</v>
      </c>
      <c r="Z65" s="3">
        <f>W65/MAX(W$2:W65)-1</f>
        <v>-0.2241464411043953</v>
      </c>
      <c r="AA65" s="2"/>
      <c r="AB65" s="1" t="s">
        <v>41</v>
      </c>
      <c r="AC65" s="22">
        <v>1.8947548101156535</v>
      </c>
      <c r="AD65" s="5">
        <v>1.3085269651695424</v>
      </c>
      <c r="AE65" s="5">
        <v>1.4082508538542531</v>
      </c>
      <c r="AF65" s="2"/>
      <c r="AG65" s="2"/>
      <c r="AH65" s="2"/>
      <c r="AI65" s="2"/>
    </row>
    <row r="66" spans="1:35" x14ac:dyDescent="0.25">
      <c r="A66" s="34">
        <v>40639</v>
      </c>
      <c r="B66" s="41">
        <v>16.899999999999999</v>
      </c>
      <c r="C66" s="4">
        <f t="shared" si="12"/>
        <v>-2.0289855072463836E-2</v>
      </c>
      <c r="D66" s="41">
        <v>129.54</v>
      </c>
      <c r="E66" s="4">
        <f t="shared" si="13"/>
        <v>3.0974136595942614E-3</v>
      </c>
      <c r="F66" s="42">
        <v>18.350000000000001</v>
      </c>
      <c r="G66" s="42">
        <v>20.149999999999999</v>
      </c>
      <c r="H66" s="41">
        <v>18.113326650199937</v>
      </c>
      <c r="I66" s="4">
        <f>G66/F66-1</f>
        <v>9.8092643051771011E-2</v>
      </c>
      <c r="J66" s="4">
        <f>F66/B66-1</f>
        <v>8.5798816568047442E-2</v>
      </c>
      <c r="K66" s="41">
        <v>61.16</v>
      </c>
      <c r="L66" s="4">
        <f t="shared" si="14"/>
        <v>-4.3952466221716113E-3</v>
      </c>
      <c r="M66" s="43">
        <v>14.56</v>
      </c>
      <c r="N66" s="4">
        <f t="shared" si="15"/>
        <v>4.8309178743961567E-3</v>
      </c>
      <c r="O66" s="4" t="str">
        <f>IF(J66&lt;-2.5%,L67+IF(AC$2="Yes",E67,0),"")</f>
        <v/>
      </c>
      <c r="P66" s="4">
        <f>IF(AND(I66&gt;5%,I66&lt;20%),N67-IF(AC$2="Yes",E67,0),"")</f>
        <v>-5.6942825585717394E-3</v>
      </c>
      <c r="Q66" s="4">
        <f>IF(COUNT(O66:P66)=2,"",IF(COUNT(O66:P66)=1,SUM(O66:P66)+IF(AC$2="Yes",IF(O66&lt;&gt;"",E67,-E67),0),""))</f>
        <v>-3.1468068753851552E-3</v>
      </c>
      <c r="R66" s="4" t="str">
        <f>IF(O66&lt;&gt;"",E67,"")</f>
        <v/>
      </c>
      <c r="S66" s="4">
        <f>IF(P66&lt;&gt;"",-E67,"")</f>
        <v>2.5474756831865841E-3</v>
      </c>
      <c r="T66" s="4">
        <f t="shared" si="4"/>
        <v>2.5474756831865841E-3</v>
      </c>
      <c r="U66" s="43">
        <f t="shared" si="5"/>
        <v>89.361132568291495</v>
      </c>
      <c r="V66" s="43">
        <f t="shared" si="6"/>
        <v>99.179132353087539</v>
      </c>
      <c r="W66" s="43">
        <f t="shared" si="7"/>
        <v>90.504188781881979</v>
      </c>
      <c r="X66" s="3">
        <f>U66/MAX(U$2:U66)-1</f>
        <v>-0.10952704272784264</v>
      </c>
      <c r="Y66" s="3">
        <f>V66/MAX(V$2:V66)-1</f>
        <v>-0.17606186304180726</v>
      </c>
      <c r="Z66" s="3">
        <f>W66/MAX(W$2:W66)-1</f>
        <v>-0.22658790241782001</v>
      </c>
      <c r="AA66" s="2"/>
      <c r="AF66" s="2"/>
      <c r="AG66" s="2"/>
      <c r="AH66" s="2"/>
      <c r="AI66" s="2"/>
    </row>
    <row r="67" spans="1:35" x14ac:dyDescent="0.25">
      <c r="A67" s="34">
        <v>40640</v>
      </c>
      <c r="B67" s="41">
        <v>17.11</v>
      </c>
      <c r="C67" s="4">
        <f t="shared" si="12"/>
        <v>1.2426035502958621E-2</v>
      </c>
      <c r="D67" s="41">
        <v>129.21</v>
      </c>
      <c r="E67" s="4">
        <f t="shared" si="13"/>
        <v>-2.5474756831865841E-3</v>
      </c>
      <c r="F67" s="42">
        <v>18.399999999999999</v>
      </c>
      <c r="G67" s="42">
        <v>20.350000000000001</v>
      </c>
      <c r="H67" s="41">
        <v>17.930903622890856</v>
      </c>
      <c r="I67" s="4">
        <f>G67/F67-1</f>
        <v>0.10597826086956541</v>
      </c>
      <c r="J67" s="4">
        <f>F67/B67-1</f>
        <v>7.5394506136762018E-2</v>
      </c>
      <c r="K67" s="41">
        <v>61.69</v>
      </c>
      <c r="L67" s="4">
        <f t="shared" si="14"/>
        <v>8.6657946370176653E-3</v>
      </c>
      <c r="M67" s="43">
        <v>14.44</v>
      </c>
      <c r="N67" s="4">
        <f t="shared" si="15"/>
        <v>-8.2417582417583235E-3</v>
      </c>
      <c r="O67" s="4" t="str">
        <f>IF(J67&lt;-2.5%,L68+IF(AC$2="Yes",E68,0),"")</f>
        <v/>
      </c>
      <c r="P67" s="4">
        <f>IF(AND(I67&gt;5%,I67&lt;20%),N68-IF(AC$2="Yes",E68,0),"")</f>
        <v>-1.5292751755232814E-2</v>
      </c>
      <c r="Q67" s="4">
        <f>IF(COUNT(O67:P67)=2,"",IF(COUNT(O67:P67)=1,SUM(O67:P67)+IF(AC$2="Yes",IF(O67&lt;&gt;"",E68,-E68),0),""))</f>
        <v>-1.1887442568637385E-2</v>
      </c>
      <c r="R67" s="4" t="str">
        <f>IF(O67&lt;&gt;"",E68,"")</f>
        <v/>
      </c>
      <c r="S67" s="4">
        <f>IF(P67&lt;&gt;"",-E68,"")</f>
        <v>3.4053091865954288E-3</v>
      </c>
      <c r="T67" s="4">
        <f t="shared" si="4"/>
        <v>3.4053091865954288E-3</v>
      </c>
      <c r="U67" s="43">
        <f t="shared" si="5"/>
        <v>89.361132568291495</v>
      </c>
      <c r="V67" s="43">
        <f t="shared" si="6"/>
        <v>97.66241050271239</v>
      </c>
      <c r="W67" s="43">
        <f t="shared" si="7"/>
        <v>89.428325435516243</v>
      </c>
      <c r="X67" s="3">
        <f>U67/MAX(U$2:U67)-1</f>
        <v>-0.10952704272784264</v>
      </c>
      <c r="Y67" s="3">
        <f>V67/MAX(V$2:V67)-1</f>
        <v>-0.18866214443197793</v>
      </c>
      <c r="Z67" s="3">
        <f>W67/MAX(W$2:W67)-1</f>
        <v>-0.23578179430971757</v>
      </c>
      <c r="AA67" s="2"/>
      <c r="AF67" s="2"/>
      <c r="AG67" s="2"/>
      <c r="AH67" s="2"/>
      <c r="AI67" s="2"/>
    </row>
    <row r="68" spans="1:35" x14ac:dyDescent="0.25">
      <c r="A68" s="34">
        <v>40641</v>
      </c>
      <c r="B68" s="41">
        <v>17.87</v>
      </c>
      <c r="C68" s="4">
        <f t="shared" si="12"/>
        <v>4.4418468731735938E-2</v>
      </c>
      <c r="D68" s="41">
        <v>128.77000000000001</v>
      </c>
      <c r="E68" s="4">
        <f t="shared" si="13"/>
        <v>-3.4053091865954288E-3</v>
      </c>
      <c r="F68" s="42">
        <v>18.649999999999999</v>
      </c>
      <c r="G68" s="42">
        <v>20.65</v>
      </c>
      <c r="H68" s="41">
        <v>17.919830236910702</v>
      </c>
      <c r="I68" s="4">
        <f>G68/F68-1</f>
        <v>0.1072386058981234</v>
      </c>
      <c r="J68" s="4">
        <f>F68/B68-1</f>
        <v>4.364857302742009E-2</v>
      </c>
      <c r="K68" s="41">
        <v>62.83</v>
      </c>
      <c r="L68" s="4">
        <f t="shared" si="14"/>
        <v>1.8479494245420724E-2</v>
      </c>
      <c r="M68" s="43">
        <v>14.17</v>
      </c>
      <c r="N68" s="4">
        <f t="shared" si="15"/>
        <v>-1.8698060941828243E-2</v>
      </c>
      <c r="O68" s="4" t="str">
        <f>IF(J68&lt;-2.5%,L69+IF(AC$2="Yes",E69,0),"")</f>
        <v/>
      </c>
      <c r="P68" s="4">
        <f>IF(AND(I68&gt;5%,I68&lt;20%),N69-IF(AC$2="Yes",E69,0),"")</f>
        <v>1.361440027349603E-2</v>
      </c>
      <c r="Q68" s="4">
        <f>IF(COUNT(O68:P68)=2,"",IF(COUNT(O68:P68)=1,SUM(O68:P68)+IF(AC$2="Yes",IF(O68&lt;&gt;"",E69,-E69),0),""))</f>
        <v>1.6643056016293345E-2</v>
      </c>
      <c r="R68" s="4" t="str">
        <f>IF(O68&lt;&gt;"",E69,"")</f>
        <v/>
      </c>
      <c r="S68" s="4">
        <f>IF(P68&lt;&gt;"",-E69,"")</f>
        <v>3.0286557427973149E-3</v>
      </c>
      <c r="T68" s="4">
        <f t="shared" ref="T68:T131" si="16">IF(COUNT(R68:S68)=2,"",IF(COUNT(R68:S68)=1,SUM(R68:S68),""))</f>
        <v>3.0286557427973149E-3</v>
      </c>
      <c r="U68" s="43">
        <f t="shared" ref="U68:U131" si="17">IF(O68&lt;&gt;"",(1+O68)*U67,U67)</f>
        <v>89.361132568291495</v>
      </c>
      <c r="V68" s="43">
        <f t="shared" ref="V68:V131" si="18">IF(P68&lt;&gt;"",(1+P68)*V67,V67)</f>
        <v>98.992025650970817</v>
      </c>
      <c r="W68" s="43">
        <f t="shared" ref="W68:W131" si="19">IF(Q68&lt;&gt;"",(1+Q68)*W67,W67)</f>
        <v>90.916686065182844</v>
      </c>
      <c r="X68" s="3">
        <f>U68/MAX(U$2:U68)-1</f>
        <v>-0.10952704272784264</v>
      </c>
      <c r="Y68" s="3">
        <f>V68/MAX(V$2:V68)-1</f>
        <v>-0.17761626610923475</v>
      </c>
      <c r="Z68" s="3">
        <f>W68/MAX(W$2:W68)-1</f>
        <v>-0.22306286790374297</v>
      </c>
      <c r="AA68" s="2"/>
      <c r="AF68" s="2"/>
      <c r="AG68" s="2"/>
      <c r="AH68" s="2"/>
      <c r="AI68" s="2"/>
    </row>
    <row r="69" spans="1:35" x14ac:dyDescent="0.25">
      <c r="A69" s="34">
        <v>40644</v>
      </c>
      <c r="B69" s="41">
        <v>16.59</v>
      </c>
      <c r="C69" s="4">
        <f t="shared" si="12"/>
        <v>-7.1628427532176908E-2</v>
      </c>
      <c r="D69" s="41">
        <v>128.38</v>
      </c>
      <c r="E69" s="4">
        <f t="shared" si="13"/>
        <v>-3.0286557427973149E-3</v>
      </c>
      <c r="F69" s="42">
        <v>18.399999999999999</v>
      </c>
      <c r="G69" s="42">
        <v>20.45</v>
      </c>
      <c r="H69" s="41">
        <v>17.678042921108755</v>
      </c>
      <c r="I69" s="4">
        <f>G69/F69-1</f>
        <v>0.11141304347826098</v>
      </c>
      <c r="J69" s="4">
        <f>F69/B69-1</f>
        <v>0.10910186859553939</v>
      </c>
      <c r="K69" s="41">
        <v>62.19</v>
      </c>
      <c r="L69" s="4">
        <f t="shared" si="14"/>
        <v>-1.0186216775425749E-2</v>
      </c>
      <c r="M69" s="43">
        <v>14.32</v>
      </c>
      <c r="N69" s="4">
        <f t="shared" si="15"/>
        <v>1.0585744530698715E-2</v>
      </c>
      <c r="O69" s="4" t="str">
        <f>IF(J69&lt;-2.5%,L70+IF(AC$2="Yes",E70,0),"")</f>
        <v/>
      </c>
      <c r="P69" s="4">
        <f>IF(AND(I69&gt;5%,I69&lt;20%),N70-IF(AC$2="Yes",E70,0),"")</f>
        <v>-9.020879877391641E-4</v>
      </c>
      <c r="Q69" s="4">
        <f>IF(COUNT(O69:P69)=2,"",IF(COUNT(O69:P69)=1,SUM(O69:P69)+IF(AC$2="Yes",IF(O69&lt;&gt;"",E70,-E70),0),""))</f>
        <v>6.5757122926782818E-3</v>
      </c>
      <c r="R69" s="4" t="str">
        <f>IF(O69&lt;&gt;"",E70,"")</f>
        <v/>
      </c>
      <c r="S69" s="4">
        <f>IF(P69&lt;&gt;"",-E70,"")</f>
        <v>7.4778002804174459E-3</v>
      </c>
      <c r="T69" s="4">
        <f t="shared" si="16"/>
        <v>7.4778002804174459E-3</v>
      </c>
      <c r="U69" s="43">
        <f t="shared" si="17"/>
        <v>89.361132568291495</v>
      </c>
      <c r="V69" s="43">
        <f t="shared" si="18"/>
        <v>98.902726133749113</v>
      </c>
      <c r="W69" s="43">
        <f t="shared" si="19"/>
        <v>91.514528035351248</v>
      </c>
      <c r="X69" s="3">
        <f>U69/MAX(U$2:U69)-1</f>
        <v>-0.10952704272784264</v>
      </c>
      <c r="Y69" s="3">
        <f>V69/MAX(V$2:V69)-1</f>
        <v>-0.17835812859688971</v>
      </c>
      <c r="Z69" s="3">
        <f>W69/MAX(W$2:W69)-1</f>
        <v>-0.21795395285357932</v>
      </c>
      <c r="AA69" s="2"/>
      <c r="AF69" s="2"/>
      <c r="AG69" s="2"/>
      <c r="AH69" s="2"/>
      <c r="AI69" s="2"/>
    </row>
    <row r="70" spans="1:35" x14ac:dyDescent="0.25">
      <c r="A70" s="34">
        <v>40645</v>
      </c>
      <c r="B70" s="41">
        <v>17.09</v>
      </c>
      <c r="C70" s="4">
        <f t="shared" si="12"/>
        <v>3.0138637733574392E-2</v>
      </c>
      <c r="D70" s="41">
        <v>127.42</v>
      </c>
      <c r="E70" s="4">
        <f t="shared" si="13"/>
        <v>-7.4778002804174459E-3</v>
      </c>
      <c r="F70" s="42">
        <v>18.7</v>
      </c>
      <c r="G70" s="42">
        <v>20.7</v>
      </c>
      <c r="H70" s="41">
        <v>17.571126026361707</v>
      </c>
      <c r="I70" s="4">
        <f>G70/F70-1</f>
        <v>0.10695187165775399</v>
      </c>
      <c r="J70" s="4">
        <f>F70/B70-1</f>
        <v>9.420713867758912E-2</v>
      </c>
      <c r="K70" s="41">
        <v>62.78</v>
      </c>
      <c r="L70" s="4">
        <f t="shared" si="14"/>
        <v>9.4870557967519087E-3</v>
      </c>
      <c r="M70" s="43">
        <v>14.199999999999998</v>
      </c>
      <c r="N70" s="4">
        <f t="shared" si="15"/>
        <v>-8.37988826815661E-3</v>
      </c>
      <c r="O70" s="4" t="str">
        <f>IF(J70&lt;-2.5%,L71+IF(AC$2="Yes",E71,0),"")</f>
        <v/>
      </c>
      <c r="P70" s="4">
        <f>IF(AND(I70&gt;5%,I70&lt;20%),N71-IF(AC$2="Yes",E71,0),"")</f>
        <v>1.5571438361767109E-2</v>
      </c>
      <c r="Q70" s="4">
        <f>IF(COUNT(O70:P70)=2,"",IF(COUNT(O70:P70)=1,SUM(O70:P70)+IF(AC$2="Yes",IF(O70&lt;&gt;"",E71,-E71),0),""))</f>
        <v>1.5649918977055144E-2</v>
      </c>
      <c r="R70" s="4" t="str">
        <f>IF(O70&lt;&gt;"",E71,"")</f>
        <v/>
      </c>
      <c r="S70" s="4">
        <f>IF(P70&lt;&gt;"",-E71,"")</f>
        <v>7.8480615288034627E-5</v>
      </c>
      <c r="T70" s="4">
        <f t="shared" si="16"/>
        <v>7.8480615288034627E-5</v>
      </c>
      <c r="U70" s="43">
        <f t="shared" si="17"/>
        <v>89.361132568291495</v>
      </c>
      <c r="V70" s="43">
        <f t="shared" si="18"/>
        <v>100.44278383755152</v>
      </c>
      <c r="W70" s="43">
        <f t="shared" si="19"/>
        <v>92.946722984327934</v>
      </c>
      <c r="X70" s="3">
        <f>U70/MAX(U$2:U70)-1</f>
        <v>-0.10952704272784264</v>
      </c>
      <c r="Y70" s="3">
        <f>V70/MAX(V$2:V70)-1</f>
        <v>-0.16556398284088925</v>
      </c>
      <c r="Z70" s="3">
        <f>W70/MAX(W$2:W70)-1</f>
        <v>-0.20571499557941164</v>
      </c>
      <c r="AA70" s="2"/>
      <c r="AF70" s="2"/>
      <c r="AG70" s="2"/>
      <c r="AH70" s="2"/>
      <c r="AI70" s="2"/>
    </row>
    <row r="71" spans="1:35" x14ac:dyDescent="0.25">
      <c r="A71" s="34">
        <v>40646</v>
      </c>
      <c r="B71" s="41">
        <v>16.920000000000002</v>
      </c>
      <c r="C71" s="4">
        <f t="shared" si="12"/>
        <v>-9.9473376243416345E-3</v>
      </c>
      <c r="D71" s="41">
        <v>127.41</v>
      </c>
      <c r="E71" s="4">
        <f t="shared" si="13"/>
        <v>-7.8480615288034627E-5</v>
      </c>
      <c r="F71" s="42">
        <v>18.3</v>
      </c>
      <c r="G71" s="42">
        <v>20.350000000000001</v>
      </c>
      <c r="H71" s="41">
        <v>17.452739476114125</v>
      </c>
      <c r="I71" s="4">
        <f>G71/F71-1</f>
        <v>0.11202185792349728</v>
      </c>
      <c r="J71" s="4">
        <f>F71/B71-1</f>
        <v>8.1560283687943214E-2</v>
      </c>
      <c r="K71" s="41">
        <v>61.69</v>
      </c>
      <c r="L71" s="4">
        <f t="shared" si="14"/>
        <v>-1.7362217266645441E-2</v>
      </c>
      <c r="M71" s="43">
        <v>14.42</v>
      </c>
      <c r="N71" s="4">
        <f t="shared" si="15"/>
        <v>1.5492957746479075E-2</v>
      </c>
      <c r="O71" s="4" t="str">
        <f>IF(J71&lt;-2.5%,L72+IF(AC$2="Yes",E72,0),"")</f>
        <v/>
      </c>
      <c r="P71" s="4">
        <f>IF(AND(I71&gt;5%,I71&lt;20%),N72-IF(AC$2="Yes",E72,0),"")</f>
        <v>7.5369075622824244E-3</v>
      </c>
      <c r="Q71" s="4">
        <f>IF(COUNT(O71:P71)=2,"",IF(COUNT(O71:P71)=1,SUM(O71:P71)+IF(AC$2="Yes",IF(O71&lt;&gt;"",E72,-E72),0),""))</f>
        <v>6.7520398124982783E-3</v>
      </c>
      <c r="R71" s="4" t="str">
        <f>IF(O71&lt;&gt;"",E72,"")</f>
        <v/>
      </c>
      <c r="S71" s="4">
        <f>IF(P71&lt;&gt;"",-E72,"")</f>
        <v>-7.8486774978414608E-4</v>
      </c>
      <c r="T71" s="4">
        <f t="shared" si="16"/>
        <v>-7.8486774978414608E-4</v>
      </c>
      <c r="U71" s="43">
        <f t="shared" si="17"/>
        <v>89.361132568291495</v>
      </c>
      <c r="V71" s="43">
        <f t="shared" si="18"/>
        <v>101.19981181463346</v>
      </c>
      <c r="W71" s="43">
        <f t="shared" si="19"/>
        <v>93.574302958359368</v>
      </c>
      <c r="X71" s="3">
        <f>U71/MAX(U$2:U71)-1</f>
        <v>-0.10952704272784264</v>
      </c>
      <c r="Y71" s="3">
        <f>V71/MAX(V$2:V71)-1</f>
        <v>-0.15927491571292185</v>
      </c>
      <c r="Z71" s="3">
        <f>W71/MAX(W$2:W71)-1</f>
        <v>-0.2003519516070934</v>
      </c>
      <c r="AA71" s="2"/>
      <c r="AF71" s="2"/>
      <c r="AG71" s="2"/>
      <c r="AH71" s="2"/>
      <c r="AI71" s="2"/>
    </row>
    <row r="72" spans="1:35" x14ac:dyDescent="0.25">
      <c r="A72" s="34">
        <v>40647</v>
      </c>
      <c r="B72" s="41">
        <v>16.27</v>
      </c>
      <c r="C72" s="4">
        <f t="shared" si="12"/>
        <v>-3.8416075650118287E-2</v>
      </c>
      <c r="D72" s="41">
        <v>127.51</v>
      </c>
      <c r="E72" s="4">
        <f t="shared" si="13"/>
        <v>7.8486774978414608E-4</v>
      </c>
      <c r="F72" s="42">
        <v>17.899999999999999</v>
      </c>
      <c r="G72" s="42">
        <v>20.149999999999999</v>
      </c>
      <c r="H72" s="41">
        <v>17.237695935002467</v>
      </c>
      <c r="I72" s="4">
        <f>G72/F72-1</f>
        <v>0.12569832402234637</v>
      </c>
      <c r="J72" s="4">
        <f>F72/B72-1</f>
        <v>0.10018438844499067</v>
      </c>
      <c r="K72" s="41">
        <v>61.12</v>
      </c>
      <c r="L72" s="4">
        <f t="shared" si="14"/>
        <v>-9.2397471227103622E-3</v>
      </c>
      <c r="M72" s="43">
        <v>14.54</v>
      </c>
      <c r="N72" s="4">
        <f t="shared" si="15"/>
        <v>8.3217753120665705E-3</v>
      </c>
      <c r="O72" s="4" t="str">
        <f>IF(J72&lt;-2.5%,L73+IF(AC$2="Yes",E73,0),"")</f>
        <v/>
      </c>
      <c r="P72" s="4">
        <f>IF(AND(I72&gt;5%,I72&lt;20%),N73-IF(AC$2="Yes",E73,0),"")</f>
        <v>1.9088450812768887E-2</v>
      </c>
      <c r="Q72" s="4">
        <f>IF(COUNT(O72:P72)=2,"",IF(COUNT(O72:P72)=1,SUM(O72:P72)+IF(AC$2="Yes",IF(O72&lt;&gt;"",E73,-E73),0),""))</f>
        <v>1.5480890621411447E-2</v>
      </c>
      <c r="R72" s="4" t="str">
        <f>IF(O72&lt;&gt;"",E73,"")</f>
        <v/>
      </c>
      <c r="S72" s="4">
        <f>IF(P72&lt;&gt;"",-E73,"")</f>
        <v>-3.6075601913574395E-3</v>
      </c>
      <c r="T72" s="4">
        <f t="shared" si="16"/>
        <v>-3.6075601913574395E-3</v>
      </c>
      <c r="U72" s="43">
        <f t="shared" si="17"/>
        <v>89.361132568291495</v>
      </c>
      <c r="V72" s="43">
        <f t="shared" si="18"/>
        <v>103.13155944471856</v>
      </c>
      <c r="W72" s="43">
        <f t="shared" si="19"/>
        <v>95.022916507432541</v>
      </c>
      <c r="X72" s="3">
        <f>U72/MAX(U$2:U72)-1</f>
        <v>-0.10952704272784264</v>
      </c>
      <c r="Y72" s="3">
        <f>V72/MAX(V$2:V72)-1</f>
        <v>-0.14322677629444691</v>
      </c>
      <c r="Z72" s="3">
        <f>W72/MAX(W$2:W72)-1</f>
        <v>-0.18797268763429775</v>
      </c>
      <c r="AA72" s="2"/>
      <c r="AF72" s="2"/>
      <c r="AG72" s="2"/>
      <c r="AH72" s="2"/>
      <c r="AI72" s="2"/>
    </row>
    <row r="73" spans="1:35" x14ac:dyDescent="0.25">
      <c r="A73" s="34">
        <v>40648</v>
      </c>
      <c r="B73" s="41">
        <v>15.32</v>
      </c>
      <c r="C73" s="4">
        <f t="shared" si="12"/>
        <v>-5.8389674247080525E-2</v>
      </c>
      <c r="D73" s="41">
        <v>127.97</v>
      </c>
      <c r="E73" s="4">
        <f t="shared" si="13"/>
        <v>3.6075601913574395E-3</v>
      </c>
      <c r="F73" s="42">
        <v>16.75</v>
      </c>
      <c r="G73" s="42">
        <v>19.649999999999999</v>
      </c>
      <c r="H73" s="41">
        <v>16.889023946820199</v>
      </c>
      <c r="I73" s="4">
        <f>G73/F73-1</f>
        <v>0.17313432835820897</v>
      </c>
      <c r="J73" s="4">
        <f>F73/B73-1</f>
        <v>9.3342036553524688E-2</v>
      </c>
      <c r="K73" s="41">
        <v>59.76</v>
      </c>
      <c r="L73" s="4">
        <f t="shared" si="14"/>
        <v>-2.2251308900523514E-2</v>
      </c>
      <c r="M73" s="43">
        <v>14.869999999999997</v>
      </c>
      <c r="N73" s="4">
        <f t="shared" si="15"/>
        <v>2.2696011004126326E-2</v>
      </c>
      <c r="O73" s="4" t="str">
        <f>IF(J73&lt;-2.5%,L74+IF(AC$2="Yes",E74,0),"")</f>
        <v/>
      </c>
      <c r="P73" s="4">
        <f>IF(AND(I73&gt;5%,I73&lt;20%),N74-IF(AC$2="Yes",E74,0),"")</f>
        <v>-1.3035324404325199E-2</v>
      </c>
      <c r="Q73" s="4">
        <f>IF(COUNT(O73:P73)=2,"",IF(COUNT(O73:P73)=1,SUM(O73:P73)+IF(AC$2="Yes",IF(O73&lt;&gt;"",E74,-E74),0),""))</f>
        <v>-1.8608303822887917E-3</v>
      </c>
      <c r="R73" s="4" t="str">
        <f>IF(O73&lt;&gt;"",E74,"")</f>
        <v/>
      </c>
      <c r="S73" s="4">
        <f>IF(P73&lt;&gt;"",-E74,"")</f>
        <v>1.1174494022036408E-2</v>
      </c>
      <c r="T73" s="4">
        <f t="shared" si="16"/>
        <v>1.1174494022036408E-2</v>
      </c>
      <c r="U73" s="43">
        <f t="shared" si="17"/>
        <v>89.361132568291495</v>
      </c>
      <c r="V73" s="43">
        <f t="shared" si="18"/>
        <v>101.7872061110327</v>
      </c>
      <c r="W73" s="43">
        <f t="shared" si="19"/>
        <v>94.846094977381824</v>
      </c>
      <c r="X73" s="3">
        <f>U73/MAX(U$2:U73)-1</f>
        <v>-0.10952704272784264</v>
      </c>
      <c r="Y73" s="3">
        <f>V73/MAX(V$2:V73)-1</f>
        <v>-0.15439509320638833</v>
      </c>
      <c r="Z73" s="3">
        <f>W73/MAX(W$2:W73)-1</f>
        <v>-0.18948373272839614</v>
      </c>
      <c r="AA73" s="2"/>
      <c r="AF73" s="2"/>
      <c r="AG73" s="2"/>
      <c r="AH73" s="2"/>
      <c r="AI73" s="2"/>
    </row>
    <row r="74" spans="1:35" x14ac:dyDescent="0.25">
      <c r="A74" s="34">
        <v>40651</v>
      </c>
      <c r="B74" s="41">
        <v>16.96</v>
      </c>
      <c r="C74" s="4">
        <f t="shared" si="12"/>
        <v>0.10704960835509136</v>
      </c>
      <c r="D74" s="41">
        <v>126.54</v>
      </c>
      <c r="E74" s="4">
        <f t="shared" si="13"/>
        <v>-1.1174494022036408E-2</v>
      </c>
      <c r="F74" s="42">
        <v>17.3</v>
      </c>
      <c r="G74" s="42">
        <v>20.2</v>
      </c>
      <c r="H74" s="41">
        <v>16.90192868376198</v>
      </c>
      <c r="I74" s="4">
        <f>G74/F74-1</f>
        <v>0.16763005780346818</v>
      </c>
      <c r="J74" s="4">
        <f>F74/B74-1</f>
        <v>2.0047169811320709E-2</v>
      </c>
      <c r="K74" s="41">
        <v>61.15</v>
      </c>
      <c r="L74" s="4">
        <f t="shared" si="14"/>
        <v>2.3259705488621218E-2</v>
      </c>
      <c r="M74" s="43">
        <v>14.51</v>
      </c>
      <c r="N74" s="4">
        <f t="shared" si="15"/>
        <v>-2.4209818426361607E-2</v>
      </c>
      <c r="O74" s="4" t="str">
        <f>IF(J74&lt;-2.5%,L75+IF(AC$2="Yes",E75,0),"")</f>
        <v/>
      </c>
      <c r="P74" s="4">
        <f>IF(AND(I74&gt;5%,I74&lt;20%),N75-IF(AC$2="Yes",E75,0),"")</f>
        <v>4.5309410393381544E-2</v>
      </c>
      <c r="Q74" s="4">
        <f>IF(COUNT(O74:P74)=2,"",IF(COUNT(O74:P74)=1,SUM(O74:P74)+IF(AC$2="Yes",IF(O74&lt;&gt;"",E75,-E75),0),""))</f>
        <v>3.9619509966638988E-2</v>
      </c>
      <c r="R74" s="4" t="str">
        <f>IF(O74&lt;&gt;"",E75,"")</f>
        <v/>
      </c>
      <c r="S74" s="4">
        <f>IF(P74&lt;&gt;"",-E75,"")</f>
        <v>-5.6899004267425557E-3</v>
      </c>
      <c r="T74" s="4">
        <f t="shared" si="16"/>
        <v>-5.6899004267425557E-3</v>
      </c>
      <c r="U74" s="43">
        <f t="shared" si="17"/>
        <v>89.361132568291495</v>
      </c>
      <c r="V74" s="43">
        <f t="shared" si="18"/>
        <v>106.39912440551319</v>
      </c>
      <c r="W74" s="43">
        <f t="shared" si="19"/>
        <v>98.603850782634993</v>
      </c>
      <c r="X74" s="3">
        <f>U74/MAX(U$2:U74)-1</f>
        <v>-0.10952704272784264</v>
      </c>
      <c r="Y74" s="3">
        <f>V74/MAX(V$2:V74)-1</f>
        <v>-0.11608123345381949</v>
      </c>
      <c r="Z74" s="3">
        <f>W74/MAX(W$2:W74)-1</f>
        <v>-0.15737147539910579</v>
      </c>
      <c r="AA74" s="2"/>
      <c r="AF74" s="2"/>
      <c r="AG74" s="2"/>
      <c r="AH74" s="2"/>
      <c r="AI74" s="2"/>
    </row>
    <row r="75" spans="1:35" x14ac:dyDescent="0.25">
      <c r="A75" s="34">
        <v>40652</v>
      </c>
      <c r="B75" s="41">
        <v>15.83</v>
      </c>
      <c r="C75" s="4">
        <f t="shared" si="12"/>
        <v>-6.6627358490566113E-2</v>
      </c>
      <c r="D75" s="41">
        <v>127.26</v>
      </c>
      <c r="E75" s="4">
        <f t="shared" si="13"/>
        <v>5.6899004267425557E-3</v>
      </c>
      <c r="F75" s="42">
        <v>16</v>
      </c>
      <c r="G75" s="42">
        <v>19.100000000000001</v>
      </c>
      <c r="H75" s="41">
        <v>16.707032559441622</v>
      </c>
      <c r="I75" s="4">
        <f>G75/F75-1</f>
        <v>0.19375000000000009</v>
      </c>
      <c r="J75" s="4">
        <f>F75/B75-1</f>
        <v>1.073910296904601E-2</v>
      </c>
      <c r="K75" s="41">
        <v>58.07</v>
      </c>
      <c r="L75" s="4">
        <f t="shared" si="14"/>
        <v>-5.0367947669664681E-2</v>
      </c>
      <c r="M75" s="43">
        <v>15.25</v>
      </c>
      <c r="N75" s="4">
        <f t="shared" si="15"/>
        <v>5.09993108201241E-2</v>
      </c>
      <c r="O75" s="4" t="str">
        <f>IF(J75&lt;-2.5%,L76+IF(AC$2="Yes",E76,0),"")</f>
        <v/>
      </c>
      <c r="P75" s="4">
        <f>IF(AND(I75&gt;5%,I75&lt;20%),N76-IF(AC$2="Yes",E76,0),"")</f>
        <v>2.6982941853904263E-2</v>
      </c>
      <c r="Q75" s="4">
        <f>IF(COUNT(O75:P75)=2,"",IF(COUNT(O75:P75)=1,SUM(O75:P75)+IF(AC$2="Yes",IF(O75&lt;&gt;"",E76,-E76),0),""))</f>
        <v>1.3310146002890599E-2</v>
      </c>
      <c r="R75" s="4" t="str">
        <f>IF(O75&lt;&gt;"",E76,"")</f>
        <v/>
      </c>
      <c r="S75" s="4">
        <f>IF(P75&lt;&gt;"",-E76,"")</f>
        <v>-1.3672795851013664E-2</v>
      </c>
      <c r="T75" s="4">
        <f t="shared" si="16"/>
        <v>-1.3672795851013664E-2</v>
      </c>
      <c r="U75" s="43">
        <f t="shared" si="17"/>
        <v>89.361132568291495</v>
      </c>
      <c r="V75" s="43">
        <f t="shared" si="18"/>
        <v>109.27008579265348</v>
      </c>
      <c r="W75" s="43">
        <f t="shared" si="19"/>
        <v>99.916282432999097</v>
      </c>
      <c r="X75" s="3">
        <f>U75/MAX(U$2:U75)-1</f>
        <v>-0.10952704272784264</v>
      </c>
      <c r="Y75" s="3">
        <f>V75/MAX(V$2:V75)-1</f>
        <v>-9.2230504772529143E-2</v>
      </c>
      <c r="Z75" s="3">
        <f>W75/MAX(W$2:W75)-1</f>
        <v>-0.14615596671046771</v>
      </c>
      <c r="AA75" s="2"/>
      <c r="AF75" s="2"/>
      <c r="AG75" s="2"/>
      <c r="AH75" s="2"/>
      <c r="AI75" s="2"/>
    </row>
    <row r="76" spans="1:35" x14ac:dyDescent="0.25">
      <c r="A76" s="34">
        <v>40653</v>
      </c>
      <c r="B76" s="41">
        <v>15.07</v>
      </c>
      <c r="C76" s="4">
        <f t="shared" si="12"/>
        <v>-4.8010107391029622E-2</v>
      </c>
      <c r="D76" s="41">
        <v>129</v>
      </c>
      <c r="E76" s="4">
        <f t="shared" si="13"/>
        <v>1.3672795851013664E-2</v>
      </c>
      <c r="F76" s="42">
        <v>18.149999999999999</v>
      </c>
      <c r="G76" s="42">
        <v>20.350000000000001</v>
      </c>
      <c r="H76" s="41">
        <v>16.40939027590678</v>
      </c>
      <c r="I76" s="4">
        <f>G76/F76-1</f>
        <v>0.12121212121212133</v>
      </c>
      <c r="J76" s="4">
        <f>F76/B76-1</f>
        <v>0.20437956204379559</v>
      </c>
      <c r="K76" s="41">
        <v>55.67</v>
      </c>
      <c r="L76" s="4">
        <f t="shared" si="14"/>
        <v>-4.1329429998277933E-2</v>
      </c>
      <c r="M76" s="43">
        <v>15.87</v>
      </c>
      <c r="N76" s="4">
        <f t="shared" si="15"/>
        <v>4.0655737704917927E-2</v>
      </c>
      <c r="O76" s="4" t="str">
        <f>IF(J76&lt;-2.5%,L77+IF(AC$2="Yes",E77,0),"")</f>
        <v/>
      </c>
      <c r="P76" s="4">
        <f>IF(AND(I76&gt;5%,I76&lt;20%),N77-IF(AC$2="Yes",E77,0),"")</f>
        <v>2.4499347899356705E-2</v>
      </c>
      <c r="Q76" s="4">
        <f>IF(COUNT(O76:P76)=2,"",IF(COUNT(O76:P76)=1,SUM(O76:P76)+IF(AC$2="Yes",IF(O76&lt;&gt;"",E77,-E77),0),""))</f>
        <v>1.9383068829589289E-2</v>
      </c>
      <c r="R76" s="4" t="str">
        <f>IF(O76&lt;&gt;"",E77,"")</f>
        <v/>
      </c>
      <c r="S76" s="4">
        <f>IF(P76&lt;&gt;"",-E77,"")</f>
        <v>-5.1162790697674154E-3</v>
      </c>
      <c r="T76" s="4">
        <f t="shared" si="16"/>
        <v>-5.1162790697674154E-3</v>
      </c>
      <c r="U76" s="43">
        <f t="shared" si="17"/>
        <v>89.361132568291495</v>
      </c>
      <c r="V76" s="43">
        <f t="shared" si="18"/>
        <v>111.94713163948025</v>
      </c>
      <c r="W76" s="43">
        <f t="shared" si="19"/>
        <v>101.8529666125946</v>
      </c>
      <c r="X76" s="3">
        <f>U76/MAX(U$2:U76)-1</f>
        <v>-0.10952704272784264</v>
      </c>
      <c r="Y76" s="3">
        <f>V76/MAX(V$2:V76)-1</f>
        <v>-6.9990744096527946E-2</v>
      </c>
      <c r="Z76" s="3">
        <f>W76/MAX(W$2:W76)-1</f>
        <v>-0.1296058490434826</v>
      </c>
      <c r="AA76" s="2"/>
      <c r="AF76" s="2"/>
      <c r="AG76" s="2"/>
      <c r="AH76" s="2"/>
      <c r="AI76" s="2"/>
    </row>
    <row r="77" spans="1:35" x14ac:dyDescent="0.25">
      <c r="A77" s="34">
        <v>40654</v>
      </c>
      <c r="B77" s="41">
        <v>14.69</v>
      </c>
      <c r="C77" s="4">
        <f t="shared" si="12"/>
        <v>-2.5215660252156602E-2</v>
      </c>
      <c r="D77" s="41">
        <v>129.66</v>
      </c>
      <c r="E77" s="4">
        <f t="shared" si="13"/>
        <v>5.1162790697674154E-3</v>
      </c>
      <c r="F77" s="42">
        <v>17.899999999999999</v>
      </c>
      <c r="G77" s="42">
        <v>20</v>
      </c>
      <c r="H77" s="41">
        <v>16.096773862105547</v>
      </c>
      <c r="I77" s="4">
        <f>G77/F77-1</f>
        <v>0.1173184357541901</v>
      </c>
      <c r="J77" s="4">
        <f>F77/B77-1</f>
        <v>0.21851599727705917</v>
      </c>
      <c r="K77" s="41">
        <v>54.05</v>
      </c>
      <c r="L77" s="4">
        <f t="shared" si="14"/>
        <v>-2.9100053888988731E-2</v>
      </c>
      <c r="M77" s="43">
        <v>16.34</v>
      </c>
      <c r="N77" s="4">
        <f t="shared" si="15"/>
        <v>2.961562696912412E-2</v>
      </c>
      <c r="O77" s="4" t="str">
        <f>IF(J77&lt;-2.5%,L78+IF(AC$2="Yes",E78,0),"")</f>
        <v/>
      </c>
      <c r="P77" s="4">
        <f>IF(AND(I77&gt;5%,I77&lt;20%),N78-IF(AC$2="Yes",E78,0),"")</f>
        <v>2.433556098418399E-2</v>
      </c>
      <c r="Q77" s="4">
        <f>IF(COUNT(O77:P77)=2,"",IF(COUNT(O77:P77)=1,SUM(O77:P77)+IF(AC$2="Yes",IF(O77&lt;&gt;"",E78,-E78),0),""))</f>
        <v>2.5415308014879567E-2</v>
      </c>
      <c r="R77" s="4" t="str">
        <f>IF(O77&lt;&gt;"",E78,"")</f>
        <v/>
      </c>
      <c r="S77" s="4">
        <f>IF(P77&lt;&gt;"",-E78,"")</f>
        <v>1.079747030695577E-3</v>
      </c>
      <c r="T77" s="4">
        <f t="shared" si="16"/>
        <v>1.079747030695577E-3</v>
      </c>
      <c r="U77" s="43">
        <f t="shared" si="17"/>
        <v>89.361132568291495</v>
      </c>
      <c r="V77" s="43">
        <f t="shared" si="18"/>
        <v>114.67142788849729</v>
      </c>
      <c r="W77" s="43">
        <f t="shared" si="19"/>
        <v>104.44159113128293</v>
      </c>
      <c r="X77" s="3">
        <f>U77/MAX(U$2:U77)-1</f>
        <v>-0.10952704272784264</v>
      </c>
      <c r="Y77" s="3">
        <f>V77/MAX(V$2:V77)-1</f>
        <v>-4.7358447133633463E-2</v>
      </c>
      <c r="Z77" s="3">
        <f>W77/MAX(W$2:W77)-1</f>
        <v>-0.10748451360257305</v>
      </c>
      <c r="AA77" s="2"/>
      <c r="AF77" s="2"/>
      <c r="AG77" s="2"/>
      <c r="AH77" s="2"/>
      <c r="AI77" s="2"/>
    </row>
    <row r="78" spans="1:35" x14ac:dyDescent="0.25">
      <c r="A78" s="34">
        <v>40658</v>
      </c>
      <c r="B78" s="41">
        <v>15.77</v>
      </c>
      <c r="C78" s="4">
        <f t="shared" si="12"/>
        <v>7.3519400953029335E-2</v>
      </c>
      <c r="D78" s="41">
        <v>129.52000000000001</v>
      </c>
      <c r="E78" s="4">
        <f t="shared" si="13"/>
        <v>-1.079747030695577E-3</v>
      </c>
      <c r="F78" s="42">
        <v>17.45</v>
      </c>
      <c r="G78" s="42">
        <v>19.600000000000001</v>
      </c>
      <c r="H78" s="41">
        <v>16.037360432631811</v>
      </c>
      <c r="I78" s="4">
        <f>G78/F78-1</f>
        <v>0.12320916905444146</v>
      </c>
      <c r="J78" s="4">
        <f>F78/B78-1</f>
        <v>0.1065313887127457</v>
      </c>
      <c r="K78" s="41">
        <v>52.82</v>
      </c>
      <c r="L78" s="4">
        <f t="shared" si="14"/>
        <v>-2.275670675300645E-2</v>
      </c>
      <c r="M78" s="43">
        <v>16.72</v>
      </c>
      <c r="N78" s="4">
        <f t="shared" si="15"/>
        <v>2.3255813953488413E-2</v>
      </c>
      <c r="O78" s="4" t="str">
        <f>IF(J78&lt;-2.5%,L79+IF(AC$2="Yes",E79,0),"")</f>
        <v/>
      </c>
      <c r="P78" s="4">
        <f>IF(AND(I78&gt;5%,I78&lt;20%),N79-IF(AC$2="Yes",E79,0),"")</f>
        <v>1.3481873446601567E-2</v>
      </c>
      <c r="Q78" s="4">
        <f>IF(COUNT(O78:P78)=2,"",IF(COUNT(O78:P78)=1,SUM(O78:P78)+IF(AC$2="Yes",IF(O78&lt;&gt;"",E79,-E79),0),""))</f>
        <v>4.834560290332357E-3</v>
      </c>
      <c r="R78" s="4" t="str">
        <f>IF(O78&lt;&gt;"",E79,"")</f>
        <v/>
      </c>
      <c r="S78" s="4">
        <f>IF(P78&lt;&gt;"",-E79,"")</f>
        <v>-8.6473131562692096E-3</v>
      </c>
      <c r="T78" s="4">
        <f t="shared" si="16"/>
        <v>-8.6473131562692096E-3</v>
      </c>
      <c r="U78" s="43">
        <f t="shared" si="17"/>
        <v>89.361132568291495</v>
      </c>
      <c r="V78" s="43">
        <f t="shared" si="18"/>
        <v>116.21741356723111</v>
      </c>
      <c r="W78" s="43">
        <f t="shared" si="19"/>
        <v>104.94652030042536</v>
      </c>
      <c r="X78" s="3">
        <f>U78/MAX(U$2:U78)-1</f>
        <v>-0.10952704272784264</v>
      </c>
      <c r="Y78" s="3">
        <f>V78/MAX(V$2:V78)-1</f>
        <v>-3.4515054277915125E-2</v>
      </c>
      <c r="Z78" s="3">
        <f>W78/MAX(W$2:W78)-1</f>
        <v>-0.1031695936735294</v>
      </c>
      <c r="AA78" s="2"/>
      <c r="AF78" s="2"/>
      <c r="AG78" s="2"/>
      <c r="AH78" s="2"/>
      <c r="AI78" s="2"/>
    </row>
    <row r="79" spans="1:35" x14ac:dyDescent="0.25">
      <c r="A79" s="34">
        <v>40659</v>
      </c>
      <c r="B79" s="41">
        <v>15.62</v>
      </c>
      <c r="C79" s="4">
        <f t="shared" si="12"/>
        <v>-9.5117311350666478E-3</v>
      </c>
      <c r="D79" s="41">
        <v>130.63999999999999</v>
      </c>
      <c r="E79" s="4">
        <f t="shared" si="13"/>
        <v>8.6473131562692096E-3</v>
      </c>
      <c r="F79" s="42">
        <v>17.3</v>
      </c>
      <c r="G79" s="42">
        <v>19.2</v>
      </c>
      <c r="H79" s="41">
        <v>15.961476717607844</v>
      </c>
      <c r="I79" s="4">
        <f>G79/F79-1</f>
        <v>0.10982658959537561</v>
      </c>
      <c r="J79" s="4">
        <f>F79/B79-1</f>
        <v>0.10755441741357252</v>
      </c>
      <c r="K79" s="41">
        <v>51.66</v>
      </c>
      <c r="L79" s="4">
        <f t="shared" si="14"/>
        <v>-2.1961378265808462E-2</v>
      </c>
      <c r="M79" s="43">
        <v>17.09</v>
      </c>
      <c r="N79" s="4">
        <f t="shared" si="15"/>
        <v>2.2129186602870776E-2</v>
      </c>
      <c r="O79" s="4" t="str">
        <f>IF(J79&lt;-2.5%,L80+IF(AC$2="Yes",E80,0),"")</f>
        <v/>
      </c>
      <c r="P79" s="4">
        <f>IF(AND(I79&gt;5%,I79&lt;20%),N80-IF(AC$2="Yes",E80,0),"")</f>
        <v>5.7814577699486502E-3</v>
      </c>
      <c r="Q79" s="4">
        <f>IF(COUNT(O79:P79)=2,"",IF(COUNT(O79:P79)=1,SUM(O79:P79)+IF(AC$2="Yes",IF(O79&lt;&gt;"",E80,-E80),0),""))</f>
        <v>-7.2497211370126102E-4</v>
      </c>
      <c r="R79" s="4" t="str">
        <f>IF(O79&lt;&gt;"",E80,"")</f>
        <v/>
      </c>
      <c r="S79" s="4">
        <f>IF(P79&lt;&gt;"",-E80,"")</f>
        <v>-6.5064298836499113E-3</v>
      </c>
      <c r="T79" s="4">
        <f t="shared" si="16"/>
        <v>-6.5064298836499113E-3</v>
      </c>
      <c r="U79" s="43">
        <f t="shared" si="17"/>
        <v>89.361132568291495</v>
      </c>
      <c r="V79" s="43">
        <f t="shared" si="18"/>
        <v>116.88931963590271</v>
      </c>
      <c r="W79" s="43">
        <f t="shared" si="19"/>
        <v>104.87043699977757</v>
      </c>
      <c r="X79" s="3">
        <f>U79/MAX(U$2:U79)-1</f>
        <v>-0.10952704272784264</v>
      </c>
      <c r="Y79" s="3">
        <f>V79/MAX(V$2:V79)-1</f>
        <v>-2.8933143836701758E-2</v>
      </c>
      <c r="Z79" s="3">
        <f>W79/MAX(W$2:W79)-1</f>
        <v>-0.10381977070883552</v>
      </c>
      <c r="AA79" s="2"/>
      <c r="AF79" s="2"/>
      <c r="AG79" s="2"/>
      <c r="AH79" s="2"/>
      <c r="AI79" s="2"/>
    </row>
    <row r="80" spans="1:35" x14ac:dyDescent="0.25">
      <c r="A80" s="34">
        <v>40660</v>
      </c>
      <c r="B80" s="41">
        <v>15.35</v>
      </c>
      <c r="C80" s="4">
        <f t="shared" si="12"/>
        <v>-1.7285531370038409E-2</v>
      </c>
      <c r="D80" s="41">
        <v>131.49</v>
      </c>
      <c r="E80" s="4">
        <f t="shared" si="13"/>
        <v>6.5064298836499113E-3</v>
      </c>
      <c r="F80" s="42">
        <v>17</v>
      </c>
      <c r="G80" s="42">
        <v>18.75</v>
      </c>
      <c r="H80" s="41">
        <v>15.850299132588237</v>
      </c>
      <c r="I80" s="4">
        <f>G80/F80-1</f>
        <v>0.10294117647058831</v>
      </c>
      <c r="J80" s="4">
        <f>F80/B80-1</f>
        <v>0.10749185667752448</v>
      </c>
      <c r="K80" s="41">
        <v>50.97</v>
      </c>
      <c r="L80" s="4">
        <f t="shared" si="14"/>
        <v>-1.3356562137049943E-2</v>
      </c>
      <c r="M80" s="43">
        <v>17.3</v>
      </c>
      <c r="N80" s="4">
        <f t="shared" si="15"/>
        <v>1.2287887653598561E-2</v>
      </c>
      <c r="O80" s="4" t="str">
        <f>IF(J80&lt;-2.5%,L81+IF(AC$2="Yes",E81,0),"")</f>
        <v/>
      </c>
      <c r="P80" s="4">
        <f>IF(AND(I80&gt;5%,I80&lt;20%),N81-IF(AC$2="Yes",E81,0),"")</f>
        <v>1.0602621707534565E-2</v>
      </c>
      <c r="Q80" s="4">
        <f>IF(COUNT(O80:P80)=2,"",IF(COUNT(O80:P80)=1,SUM(O80:P80)+IF(AC$2="Yes",IF(O80&lt;&gt;"",E81,-E81),0),""))</f>
        <v>7.3324110451269409E-3</v>
      </c>
      <c r="R80" s="4" t="str">
        <f>IF(O80&lt;&gt;"",E81,"")</f>
        <v/>
      </c>
      <c r="S80" s="4">
        <f>IF(P80&lt;&gt;"",-E81,"")</f>
        <v>-3.2702106624076244E-3</v>
      </c>
      <c r="T80" s="4">
        <f t="shared" si="16"/>
        <v>-3.2702106624076244E-3</v>
      </c>
      <c r="U80" s="43">
        <f t="shared" si="17"/>
        <v>89.361132568291495</v>
      </c>
      <c r="V80" s="43">
        <f t="shared" si="18"/>
        <v>118.12865287365328</v>
      </c>
      <c r="W80" s="43">
        <f t="shared" si="19"/>
        <v>105.63939015034202</v>
      </c>
      <c r="X80" s="3">
        <f>U80/MAX(U$2:U80)-1</f>
        <v>-0.10952704272784264</v>
      </c>
      <c r="Y80" s="3">
        <f>V80/MAX(V$2:V80)-1</f>
        <v>-1.8637289308077398E-2</v>
      </c>
      <c r="Z80" s="3">
        <f>W80/MAX(W$2:W80)-1</f>
        <v>-9.7248608897156585E-2</v>
      </c>
      <c r="AA80" s="2"/>
      <c r="AF80" s="2"/>
      <c r="AG80" s="2"/>
      <c r="AH80" s="2"/>
      <c r="AI80" s="2"/>
    </row>
    <row r="81" spans="1:35" x14ac:dyDescent="0.25">
      <c r="A81" s="34">
        <v>40661</v>
      </c>
      <c r="B81" s="41">
        <v>14.62</v>
      </c>
      <c r="C81" s="4">
        <f t="shared" si="12"/>
        <v>-4.7557003257329034E-2</v>
      </c>
      <c r="D81" s="41">
        <v>131.91999999999999</v>
      </c>
      <c r="E81" s="4">
        <f t="shared" si="13"/>
        <v>3.2702106624076244E-3</v>
      </c>
      <c r="F81" s="42">
        <v>16.75</v>
      </c>
      <c r="G81" s="42">
        <v>18.399999999999999</v>
      </c>
      <c r="H81" s="41">
        <v>15.626608381208557</v>
      </c>
      <c r="I81" s="4">
        <f>G81/F81-1</f>
        <v>9.8507462686567182E-2</v>
      </c>
      <c r="J81" s="4">
        <f>F81/B81-1</f>
        <v>0.14569083447332432</v>
      </c>
      <c r="K81" s="41">
        <v>50.25</v>
      </c>
      <c r="L81" s="4">
        <f t="shared" si="14"/>
        <v>-1.4125956444967613E-2</v>
      </c>
      <c r="M81" s="43">
        <v>17.54</v>
      </c>
      <c r="N81" s="4">
        <f t="shared" si="15"/>
        <v>1.387283236994219E-2</v>
      </c>
      <c r="O81" s="4" t="str">
        <f>IF(J81&lt;-2.5%,L82+IF(AC$2="Yes",E82,0),"")</f>
        <v/>
      </c>
      <c r="P81" s="4">
        <f>IF(AND(I81&gt;5%,I81&lt;20%),N82-IF(AC$2="Yes",E82,0),"")</f>
        <v>-5.2005361737496036E-3</v>
      </c>
      <c r="Q81" s="4">
        <f>IF(COUNT(O81:P81)=2,"",IF(COUNT(O81:P81)=1,SUM(O81:P81)+IF(AC$2="Yes",IF(O81&lt;&gt;"",E82,-E82),0),""))</f>
        <v>-7.5504452095288555E-3</v>
      </c>
      <c r="R81" s="4" t="str">
        <f>IF(O81&lt;&gt;"",E82,"")</f>
        <v/>
      </c>
      <c r="S81" s="4">
        <f>IF(P81&lt;&gt;"",-E82,"")</f>
        <v>-2.3499090357792518E-3</v>
      </c>
      <c r="T81" s="4">
        <f t="shared" si="16"/>
        <v>-2.3499090357792518E-3</v>
      </c>
      <c r="U81" s="43">
        <f t="shared" si="17"/>
        <v>89.361132568291495</v>
      </c>
      <c r="V81" s="43">
        <f t="shared" si="18"/>
        <v>117.51432054122753</v>
      </c>
      <c r="W81" s="43">
        <f t="shared" si="19"/>
        <v>104.84176572304382</v>
      </c>
      <c r="X81" s="3">
        <f>U81/MAX(U$2:U81)-1</f>
        <v>-0.10952704272784264</v>
      </c>
      <c r="Y81" s="3">
        <f>V81/MAX(V$2:V81)-1</f>
        <v>-2.3740901584599738E-2</v>
      </c>
      <c r="Z81" s="3">
        <f>W81/MAX(W$2:W81)-1</f>
        <v>-0.10406478381350459</v>
      </c>
      <c r="AA81" s="2"/>
      <c r="AF81" s="2"/>
      <c r="AG81" s="2"/>
      <c r="AH81" s="2"/>
      <c r="AI81" s="2"/>
    </row>
    <row r="82" spans="1:35" x14ac:dyDescent="0.25">
      <c r="A82" s="34">
        <v>40662</v>
      </c>
      <c r="B82" s="41">
        <v>14.75</v>
      </c>
      <c r="C82" s="4">
        <f t="shared" si="12"/>
        <v>8.8919288645692429E-3</v>
      </c>
      <c r="D82" s="41">
        <v>132.22999999999999</v>
      </c>
      <c r="E82" s="4">
        <f t="shared" si="13"/>
        <v>2.3499090357792518E-3</v>
      </c>
      <c r="F82" s="42">
        <v>16.7</v>
      </c>
      <c r="G82" s="42">
        <v>18.350000000000001</v>
      </c>
      <c r="H82" s="41">
        <v>15.467225039170637</v>
      </c>
      <c r="I82" s="4">
        <f>G82/F82-1</f>
        <v>9.8802395209580895E-2</v>
      </c>
      <c r="J82" s="4">
        <f>F82/B82-1</f>
        <v>0.13220338983050839</v>
      </c>
      <c r="K82" s="41">
        <v>50.39</v>
      </c>
      <c r="L82" s="4">
        <f t="shared" si="14"/>
        <v>2.7860696517412187E-3</v>
      </c>
      <c r="M82" s="43">
        <v>17.489999999999998</v>
      </c>
      <c r="N82" s="4">
        <f t="shared" si="15"/>
        <v>-2.8506271379703518E-3</v>
      </c>
      <c r="O82" s="4" t="str">
        <f>IF(J82&lt;-2.5%,L83+IF(AC$2="Yes",E83,0),"")</f>
        <v/>
      </c>
      <c r="P82" s="4">
        <f>IF(AND(I82&gt;5%,I82&lt;20%),N83-IF(AC$2="Yes",E83,0),"")</f>
        <v>-2.6999622562813852E-2</v>
      </c>
      <c r="Q82" s="4">
        <f>IF(COUNT(O82:P82)=2,"",IF(COUNT(O82:P82)=1,SUM(O82:P82)+IF(AC$2="Yes",IF(O82&lt;&gt;"",E83,-E83),0),""))</f>
        <v>-2.5411480688806609E-2</v>
      </c>
      <c r="R82" s="4" t="str">
        <f>IF(O82&lt;&gt;"",E83,"")</f>
        <v/>
      </c>
      <c r="S82" s="4">
        <f>IF(P82&lt;&gt;"",-E83,"")</f>
        <v>1.5881418740072428E-3</v>
      </c>
      <c r="T82" s="4">
        <f t="shared" si="16"/>
        <v>1.5881418740072428E-3</v>
      </c>
      <c r="U82" s="43">
        <f t="shared" si="17"/>
        <v>89.361132568291495</v>
      </c>
      <c r="V82" s="43">
        <f t="shared" si="18"/>
        <v>114.34147824088886</v>
      </c>
      <c r="W82" s="43">
        <f t="shared" si="19"/>
        <v>102.17758121799231</v>
      </c>
      <c r="X82" s="3">
        <f>U82/MAX(U$2:U82)-1</f>
        <v>-0.10952704272784264</v>
      </c>
      <c r="Y82" s="3">
        <f>V82/MAX(V$2:V82)-1</f>
        <v>-5.0099528765328527E-2</v>
      </c>
      <c r="Z82" s="3">
        <f>W82/MAX(W$2:W82)-1</f>
        <v>-0.12683182425804951</v>
      </c>
      <c r="AA82" s="2"/>
      <c r="AF82" s="2"/>
      <c r="AG82" s="2"/>
      <c r="AH82" s="2"/>
      <c r="AI82" s="2"/>
    </row>
    <row r="83" spans="1:35" x14ac:dyDescent="0.25">
      <c r="A83" s="34">
        <v>40665</v>
      </c>
      <c r="B83" s="41">
        <v>15.99</v>
      </c>
      <c r="C83" s="4">
        <f t="shared" si="12"/>
        <v>8.4067796610169498E-2</v>
      </c>
      <c r="D83" s="41">
        <v>132.02000000000001</v>
      </c>
      <c r="E83" s="4">
        <f t="shared" si="13"/>
        <v>-1.5881418740072428E-3</v>
      </c>
      <c r="F83" s="42">
        <v>17.25</v>
      </c>
      <c r="G83" s="42">
        <v>18.8</v>
      </c>
      <c r="H83" s="41">
        <v>15.562275032048703</v>
      </c>
      <c r="I83" s="4">
        <f>G83/F83-1</f>
        <v>8.9855072463768115E-2</v>
      </c>
      <c r="J83" s="4">
        <f>F83/B83-1</f>
        <v>7.879924953095685E-2</v>
      </c>
      <c r="K83" s="41">
        <v>51.77</v>
      </c>
      <c r="L83" s="4">
        <f t="shared" si="14"/>
        <v>2.7386386187735701E-2</v>
      </c>
      <c r="M83" s="43">
        <v>16.989999999999998</v>
      </c>
      <c r="N83" s="4">
        <f t="shared" si="15"/>
        <v>-2.8587764436821095E-2</v>
      </c>
      <c r="O83" s="4" t="str">
        <f>IF(J83&lt;-2.5%,L84+IF(AC$2="Yes",E84,0),"")</f>
        <v/>
      </c>
      <c r="P83" s="4">
        <f>IF(AND(I83&gt;5%,I83&lt;20%),N84-IF(AC$2="Yes",E84,0),"")</f>
        <v>-1.8217449529424501E-2</v>
      </c>
      <c r="Q83" s="4">
        <f>IF(COUNT(O83:P83)=2,"",IF(COUNT(O83:P83)=1,SUM(O83:P83)+IF(AC$2="Yes",IF(O83&lt;&gt;"",E84,-E84),0),""))</f>
        <v>-1.4657382872857339E-2</v>
      </c>
      <c r="R83" s="4" t="str">
        <f>IF(O83&lt;&gt;"",E84,"")</f>
        <v/>
      </c>
      <c r="S83" s="4">
        <f>IF(P83&lt;&gt;"",-E84,"")</f>
        <v>3.5600666565671624E-3</v>
      </c>
      <c r="T83" s="4">
        <f t="shared" si="16"/>
        <v>3.5600666565671624E-3</v>
      </c>
      <c r="U83" s="43">
        <f t="shared" si="17"/>
        <v>89.361132568291495</v>
      </c>
      <c r="V83" s="43">
        <f t="shared" si="18"/>
        <v>112.25846813191568</v>
      </c>
      <c r="W83" s="43">
        <f t="shared" si="19"/>
        <v>100.67992528905772</v>
      </c>
      <c r="X83" s="3">
        <f>U83/MAX(U$2:U83)-1</f>
        <v>-0.10952704272784264</v>
      </c>
      <c r="Y83" s="3">
        <f>V83/MAX(V$2:V83)-1</f>
        <v>-6.7404292658022724E-2</v>
      </c>
      <c r="Z83" s="3">
        <f>W83/MAX(W$2:W83)-1</f>
        <v>-0.13963018452229359</v>
      </c>
      <c r="AA83" s="2"/>
      <c r="AF83" s="2"/>
      <c r="AG83" s="2"/>
      <c r="AH83" s="2"/>
      <c r="AI83" s="2"/>
    </row>
    <row r="84" spans="1:35" x14ac:dyDescent="0.25">
      <c r="A84" s="34">
        <v>40666</v>
      </c>
      <c r="B84" s="41">
        <v>16.7</v>
      </c>
      <c r="C84" s="4">
        <f t="shared" si="12"/>
        <v>4.4402751719824884E-2</v>
      </c>
      <c r="D84" s="41">
        <v>131.55000000000001</v>
      </c>
      <c r="E84" s="4">
        <f t="shared" si="13"/>
        <v>-3.5600666565671624E-3</v>
      </c>
      <c r="F84" s="42">
        <v>17.7</v>
      </c>
      <c r="G84" s="42">
        <v>19.350000000000001</v>
      </c>
      <c r="H84" s="41">
        <v>15.769134117130756</v>
      </c>
      <c r="I84" s="4">
        <f>G84/F84-1</f>
        <v>9.3220338983051043E-2</v>
      </c>
      <c r="J84" s="4">
        <f>F84/B84-1</f>
        <v>5.9880239520958112E-2</v>
      </c>
      <c r="K84" s="41">
        <v>52.94</v>
      </c>
      <c r="L84" s="4">
        <f t="shared" si="14"/>
        <v>2.2599961367587351E-2</v>
      </c>
      <c r="M84" s="43">
        <v>16.62</v>
      </c>
      <c r="N84" s="4">
        <f t="shared" si="15"/>
        <v>-2.1777516185991663E-2</v>
      </c>
      <c r="O84" s="4" t="str">
        <f>IF(J84&lt;-2.5%,L85+IF(AC$2="Yes",E85,0),"")</f>
        <v/>
      </c>
      <c r="P84" s="4">
        <f>IF(AND(I84&gt;5%,I84&lt;20%),N85-IF(AC$2="Yes",E85,0),"")</f>
        <v>-5.4202393840723229E-3</v>
      </c>
      <c r="Q84" s="4">
        <f>IF(COUNT(O84:P84)=2,"",IF(COUNT(O84:P84)=1,SUM(O84:P84)+IF(AC$2="Yes",IF(O84&lt;&gt;"",E85,-E85),0),""))</f>
        <v>1.1932155760189245E-3</v>
      </c>
      <c r="R84" s="4" t="str">
        <f>IF(O84&lt;&gt;"",E85,"")</f>
        <v/>
      </c>
      <c r="S84" s="4">
        <f>IF(P84&lt;&gt;"",-E85,"")</f>
        <v>6.6134549600912473E-3</v>
      </c>
      <c r="T84" s="4">
        <f t="shared" si="16"/>
        <v>6.6134549600912473E-3</v>
      </c>
      <c r="U84" s="43">
        <f t="shared" si="17"/>
        <v>89.361132568291495</v>
      </c>
      <c r="V84" s="43">
        <f t="shared" si="18"/>
        <v>111.65000036175144</v>
      </c>
      <c r="W84" s="43">
        <f t="shared" si="19"/>
        <v>100.80005814410505</v>
      </c>
      <c r="X84" s="3">
        <f>U84/MAX(U$2:U84)-1</f>
        <v>-0.10952704272784264</v>
      </c>
      <c r="Y84" s="3">
        <f>V84/MAX(V$2:V84)-1</f>
        <v>-7.2459184640374485E-2</v>
      </c>
      <c r="Z84" s="3">
        <f>W84/MAX(W$2:W84)-1</f>
        <v>-0.13860357785732902</v>
      </c>
      <c r="AA84" s="2"/>
      <c r="AF84" s="2"/>
      <c r="AG84" s="2"/>
      <c r="AH84" s="2"/>
      <c r="AI84" s="2"/>
    </row>
    <row r="85" spans="1:35" x14ac:dyDescent="0.25">
      <c r="A85" s="34">
        <v>40667</v>
      </c>
      <c r="B85" s="41">
        <v>17.079999999999998</v>
      </c>
      <c r="C85" s="4">
        <f t="shared" si="12"/>
        <v>2.2754491017964007E-2</v>
      </c>
      <c r="D85" s="41">
        <v>130.68</v>
      </c>
      <c r="E85" s="4">
        <f t="shared" si="13"/>
        <v>-6.6134549600912473E-3</v>
      </c>
      <c r="F85" s="42">
        <v>17.95</v>
      </c>
      <c r="G85" s="42">
        <v>19.55</v>
      </c>
      <c r="H85" s="41">
        <v>16.007473368561527</v>
      </c>
      <c r="I85" s="4">
        <f>G85/F85-1</f>
        <v>8.9136490250696365E-2</v>
      </c>
      <c r="J85" s="4">
        <f>F85/B85-1</f>
        <v>5.0936768149882905E-2</v>
      </c>
      <c r="K85" s="41">
        <v>53.5</v>
      </c>
      <c r="L85" s="4">
        <f t="shared" si="14"/>
        <v>1.0578012844729923E-2</v>
      </c>
      <c r="M85" s="43">
        <v>16.420000000000002</v>
      </c>
      <c r="N85" s="4">
        <f t="shared" si="15"/>
        <v>-1.203369434416357E-2</v>
      </c>
      <c r="O85" s="4" t="str">
        <f>IF(J85&lt;-2.5%,L86+IF(AC$2="Yes",E86,0),"")</f>
        <v/>
      </c>
      <c r="P85" s="4">
        <f>IF(AND(I85&gt;5%,I85&lt;20%),N86-IF(AC$2="Yes",E86,0),"")</f>
        <v>-1.9517416068185911E-2</v>
      </c>
      <c r="Q85" s="4">
        <f>IF(COUNT(O85:P85)=2,"",IF(COUNT(O85:P85)=1,SUM(O85:P85)+IF(AC$2="Yes",IF(O85&lt;&gt;"",E86,-E86),0),""))</f>
        <v>-1.0411202416517717E-2</v>
      </c>
      <c r="R85" s="4" t="str">
        <f>IF(O85&lt;&gt;"",E86,"")</f>
        <v/>
      </c>
      <c r="S85" s="4">
        <f>IF(P85&lt;&gt;"",-E86,"")</f>
        <v>9.1062136516681935E-3</v>
      </c>
      <c r="T85" s="4">
        <f t="shared" si="16"/>
        <v>9.1062136516681935E-3</v>
      </c>
      <c r="U85" s="43">
        <f t="shared" si="17"/>
        <v>89.361132568291495</v>
      </c>
      <c r="V85" s="43">
        <f t="shared" si="18"/>
        <v>109.47088085067803</v>
      </c>
      <c r="W85" s="43">
        <f t="shared" si="19"/>
        <v>99.750608335170014</v>
      </c>
      <c r="X85" s="3">
        <f>U85/MAX(U$2:U85)-1</f>
        <v>-0.10952704272784264</v>
      </c>
      <c r="Y85" s="3">
        <f>V85/MAX(V$2:V85)-1</f>
        <v>-9.0562384653972705E-2</v>
      </c>
      <c r="Z85" s="3">
        <f>W85/MAX(W$2:W85)-1</f>
        <v>-0.14757175036912062</v>
      </c>
      <c r="AA85" s="2"/>
      <c r="AF85" s="2"/>
      <c r="AG85" s="2"/>
      <c r="AH85" s="2"/>
      <c r="AI85" s="2"/>
    </row>
    <row r="86" spans="1:35" x14ac:dyDescent="0.25">
      <c r="A86" s="34">
        <v>40668</v>
      </c>
      <c r="B86" s="41">
        <v>18.2</v>
      </c>
      <c r="C86" s="4">
        <f t="shared" si="12"/>
        <v>6.5573770491803351E-2</v>
      </c>
      <c r="D86" s="41">
        <v>129.49</v>
      </c>
      <c r="E86" s="4">
        <f t="shared" si="13"/>
        <v>-9.1062136516681935E-3</v>
      </c>
      <c r="F86" s="42">
        <v>18.3</v>
      </c>
      <c r="G86" s="42">
        <v>19.8</v>
      </c>
      <c r="H86" s="41">
        <v>16.406114574277613</v>
      </c>
      <c r="I86" s="4">
        <f>G86/F86-1</f>
        <v>8.1967213114754189E-2</v>
      </c>
      <c r="J86" s="4">
        <f>F86/B86-1</f>
        <v>5.494505494505475E-3</v>
      </c>
      <c r="K86" s="41">
        <v>55.07</v>
      </c>
      <c r="L86" s="4">
        <f t="shared" si="14"/>
        <v>2.9345794392523272E-2</v>
      </c>
      <c r="M86" s="43">
        <v>15.949999999999998</v>
      </c>
      <c r="N86" s="4">
        <f t="shared" si="15"/>
        <v>-2.8623629719854105E-2</v>
      </c>
      <c r="O86" s="4" t="str">
        <f>IF(J86&lt;-2.5%,L87+IF(AC$2="Yes",E87,0),"")</f>
        <v/>
      </c>
      <c r="P86" s="4">
        <f>IF(AND(I86&gt;5%,I86&lt;20%),N87-IF(AC$2="Yes",E87,0),"")</f>
        <v>1.9345341054646248E-2</v>
      </c>
      <c r="Q86" s="4">
        <f>IF(COUNT(O86:P86)=2,"",IF(COUNT(O86:P86)=1,SUM(O86:P86)+IF(AC$2="Yes",IF(O86&lt;&gt;"",E87,-E87),0),""))</f>
        <v>1.4866230698634242E-2</v>
      </c>
      <c r="R86" s="4" t="str">
        <f>IF(O86&lt;&gt;"",E87,"")</f>
        <v/>
      </c>
      <c r="S86" s="4">
        <f>IF(P86&lt;&gt;"",-E87,"")</f>
        <v>-4.479110356012006E-3</v>
      </c>
      <c r="T86" s="4">
        <f t="shared" si="16"/>
        <v>-4.479110356012006E-3</v>
      </c>
      <c r="U86" s="43">
        <f t="shared" si="17"/>
        <v>89.361132568291495</v>
      </c>
      <c r="V86" s="43">
        <f t="shared" si="18"/>
        <v>111.58863237628694</v>
      </c>
      <c r="W86" s="43">
        <f t="shared" si="19"/>
        <v>101.23352389100975</v>
      </c>
      <c r="X86" s="3">
        <f>U86/MAX(U$2:U86)-1</f>
        <v>-0.10952704272784264</v>
      </c>
      <c r="Y86" s="3">
        <f>V86/MAX(V$2:V86)-1</f>
        <v>-7.2969003817179634E-2</v>
      </c>
      <c r="Z86" s="3">
        <f>W86/MAX(W$2:W86)-1</f>
        <v>-0.134899355356075</v>
      </c>
      <c r="AA86" s="2"/>
      <c r="AF86" s="2"/>
      <c r="AG86" s="2"/>
      <c r="AH86" s="2"/>
      <c r="AI86" s="2"/>
    </row>
    <row r="87" spans="1:35" x14ac:dyDescent="0.25">
      <c r="A87" s="34">
        <v>40669</v>
      </c>
      <c r="B87" s="41">
        <v>18.399999999999999</v>
      </c>
      <c r="C87" s="4">
        <f t="shared" si="12"/>
        <v>1.098901098901095E-2</v>
      </c>
      <c r="D87" s="41">
        <v>130.07</v>
      </c>
      <c r="E87" s="4">
        <f t="shared" si="13"/>
        <v>4.479110356012006E-3</v>
      </c>
      <c r="F87" s="42">
        <v>18.149999999999999</v>
      </c>
      <c r="G87" s="42">
        <v>19.55</v>
      </c>
      <c r="H87" s="41">
        <v>16.768639197136228</v>
      </c>
      <c r="I87" s="4">
        <f>G87/F87-1</f>
        <v>7.713498622589543E-2</v>
      </c>
      <c r="J87" s="4">
        <f>F87/B87-1</f>
        <v>-1.3586956521739135E-2</v>
      </c>
      <c r="K87" s="41">
        <v>53.82</v>
      </c>
      <c r="L87" s="4">
        <f t="shared" si="14"/>
        <v>-2.2698383875068062E-2</v>
      </c>
      <c r="M87" s="43">
        <v>16.329999999999998</v>
      </c>
      <c r="N87" s="4">
        <f t="shared" si="15"/>
        <v>2.3824451410658254E-2</v>
      </c>
      <c r="O87" s="4" t="str">
        <f>IF(J87&lt;-2.5%,L88+IF(AC$2="Yes",E88,0),"")</f>
        <v/>
      </c>
      <c r="P87" s="4">
        <f>IF(AND(I87&gt;5%,I87&lt;20%),N88-IF(AC$2="Yes",E88,0),"")</f>
        <v>2.6162039743920618E-2</v>
      </c>
      <c r="Q87" s="4">
        <f>IF(COUNT(O87:P87)=2,"",IF(COUNT(O87:P87)=1,SUM(O87:P87)+IF(AC$2="Yes",IF(O87&lt;&gt;"",E88,-E88),0),""))</f>
        <v>2.2317955789127097E-2</v>
      </c>
      <c r="R87" s="4" t="str">
        <f>IF(O87&lt;&gt;"",E88,"")</f>
        <v/>
      </c>
      <c r="S87" s="4">
        <f>IF(P87&lt;&gt;"",-E88,"")</f>
        <v>-3.8440839547935202E-3</v>
      </c>
      <c r="T87" s="4">
        <f t="shared" si="16"/>
        <v>-3.8440839547935202E-3</v>
      </c>
      <c r="U87" s="43">
        <f t="shared" si="17"/>
        <v>89.361132568291495</v>
      </c>
      <c r="V87" s="43">
        <f t="shared" si="18"/>
        <v>114.5080186114851</v>
      </c>
      <c r="W87" s="43">
        <f t="shared" si="19"/>
        <v>103.49284920158685</v>
      </c>
      <c r="X87" s="3">
        <f>U87/MAX(U$2:U87)-1</f>
        <v>-0.10952704272784264</v>
      </c>
      <c r="Y87" s="3">
        <f>V87/MAX(V$2:V87)-1</f>
        <v>-4.8715982051198425E-2</v>
      </c>
      <c r="Z87" s="3">
        <f>W87/MAX(W$2:W87)-1</f>
        <v>-0.11559207741576649</v>
      </c>
      <c r="AA87" s="2"/>
      <c r="AF87" s="2"/>
      <c r="AG87" s="2"/>
      <c r="AH87" s="2"/>
      <c r="AI87" s="2"/>
    </row>
    <row r="88" spans="1:35" x14ac:dyDescent="0.25">
      <c r="A88" s="34">
        <v>40672</v>
      </c>
      <c r="B88" s="41">
        <v>17.16</v>
      </c>
      <c r="C88" s="4">
        <f t="shared" si="12"/>
        <v>-6.7391304347826031E-2</v>
      </c>
      <c r="D88" s="41">
        <v>130.57</v>
      </c>
      <c r="E88" s="4">
        <f t="shared" si="13"/>
        <v>3.8440839547935202E-3</v>
      </c>
      <c r="F88" s="42">
        <v>17.45</v>
      </c>
      <c r="G88" s="42">
        <v>18.850000000000001</v>
      </c>
      <c r="H88" s="41">
        <v>16.839795706747822</v>
      </c>
      <c r="I88" s="4">
        <f>G88/F88-1</f>
        <v>8.022922636103158E-2</v>
      </c>
      <c r="J88" s="4">
        <f>F88/B88-1</f>
        <v>1.6899766899766799E-2</v>
      </c>
      <c r="K88" s="41">
        <v>52.02</v>
      </c>
      <c r="L88" s="4">
        <f t="shared" si="14"/>
        <v>-3.3444816053511683E-2</v>
      </c>
      <c r="M88" s="43">
        <v>16.82</v>
      </c>
      <c r="N88" s="4">
        <f t="shared" si="15"/>
        <v>3.0006123698714138E-2</v>
      </c>
      <c r="O88" s="4" t="str">
        <f>IF(J88&lt;-2.5%,L89+IF(AC$2="Yes",E89,0),"")</f>
        <v/>
      </c>
      <c r="P88" s="4">
        <f>IF(AND(I88&gt;5%,I88&lt;20%),N89-IF(AC$2="Yes",E89,0),"")</f>
        <v>2.7170632160078867E-2</v>
      </c>
      <c r="Q88" s="4">
        <f>IF(COUNT(O88:P88)=2,"",IF(COUNT(O88:P88)=1,SUM(O88:P88)+IF(AC$2="Yes",IF(O88&lt;&gt;"",E89,-E89),0),""))</f>
        <v>1.8669445057375222E-2</v>
      </c>
      <c r="R88" s="4" t="str">
        <f>IF(O88&lt;&gt;"",E89,"")</f>
        <v/>
      </c>
      <c r="S88" s="4">
        <f>IF(P88&lt;&gt;"",-E89,"")</f>
        <v>-8.5011871027036445E-3</v>
      </c>
      <c r="T88" s="4">
        <f t="shared" si="16"/>
        <v>-8.5011871027036445E-3</v>
      </c>
      <c r="U88" s="43">
        <f t="shared" si="17"/>
        <v>89.361132568291495</v>
      </c>
      <c r="V88" s="43">
        <f t="shared" si="18"/>
        <v>117.61927386455723</v>
      </c>
      <c r="W88" s="43">
        <f t="shared" si="19"/>
        <v>105.4250032635871</v>
      </c>
      <c r="X88" s="3">
        <f>U88/MAX(U$2:U88)-1</f>
        <v>-0.10952704272784264</v>
      </c>
      <c r="Y88" s="3">
        <f>V88/MAX(V$2:V88)-1</f>
        <v>-2.2868993919749614E-2</v>
      </c>
      <c r="Z88" s="3">
        <f>W88/MAX(W$2:W88)-1</f>
        <v>-9.9080672296772754E-2</v>
      </c>
      <c r="AA88" s="2"/>
      <c r="AF88" s="2"/>
      <c r="AG88" s="2"/>
      <c r="AH88" s="2"/>
      <c r="AI88" s="2"/>
    </row>
    <row r="89" spans="1:35" x14ac:dyDescent="0.25">
      <c r="A89" s="34">
        <v>40673</v>
      </c>
      <c r="B89" s="41">
        <v>15.91</v>
      </c>
      <c r="C89" s="4">
        <f t="shared" si="12"/>
        <v>-7.2843822843822847E-2</v>
      </c>
      <c r="D89" s="41">
        <v>131.68</v>
      </c>
      <c r="E89" s="4">
        <f t="shared" si="13"/>
        <v>8.5011871027036445E-3</v>
      </c>
      <c r="F89" s="42">
        <v>16.649999999999999</v>
      </c>
      <c r="G89" s="42">
        <v>18.2</v>
      </c>
      <c r="H89" s="41">
        <v>16.670741941884582</v>
      </c>
      <c r="I89" s="4">
        <f>G89/F89-1</f>
        <v>9.3093093093093104E-2</v>
      </c>
      <c r="J89" s="4">
        <f>F89/B89-1</f>
        <v>4.6511627906976605E-2</v>
      </c>
      <c r="K89" s="41">
        <v>50.19</v>
      </c>
      <c r="L89" s="4">
        <f t="shared" si="14"/>
        <v>-3.5178777393310323E-2</v>
      </c>
      <c r="M89" s="43">
        <v>17.420000000000002</v>
      </c>
      <c r="N89" s="4">
        <f t="shared" si="15"/>
        <v>3.5671819262782511E-2</v>
      </c>
      <c r="O89" s="4" t="str">
        <f>IF(J89&lt;-2.5%,L90+IF(AC$2="Yes",E90,0),"")</f>
        <v/>
      </c>
      <c r="P89" s="4">
        <f>IF(AND(I89&gt;5%,I89&lt;20%),N90-IF(AC$2="Yes",E90,0),"")</f>
        <v>-7.889738614154207E-3</v>
      </c>
      <c r="Q89" s="4">
        <f>IF(COUNT(O89:P89)=2,"",IF(COUNT(O89:P89)=1,SUM(O89:P89)+IF(AC$2="Yes",IF(O89&lt;&gt;"",E90,-E90),0),""))</f>
        <v>2.5902127831726185E-3</v>
      </c>
      <c r="R89" s="4" t="str">
        <f>IF(O89&lt;&gt;"",E90,"")</f>
        <v/>
      </c>
      <c r="S89" s="4">
        <f>IF(P89&lt;&gt;"",-E90,"")</f>
        <v>1.0479951397326825E-2</v>
      </c>
      <c r="T89" s="4">
        <f t="shared" si="16"/>
        <v>1.0479951397326825E-2</v>
      </c>
      <c r="U89" s="43">
        <f t="shared" si="17"/>
        <v>89.361132568291495</v>
      </c>
      <c r="V89" s="43">
        <f t="shared" si="18"/>
        <v>116.69128853777926</v>
      </c>
      <c r="W89" s="43">
        <f t="shared" si="19"/>
        <v>105.69807645470645</v>
      </c>
      <c r="X89" s="3">
        <f>U89/MAX(U$2:U89)-1</f>
        <v>-0.10952704272784264</v>
      </c>
      <c r="Y89" s="3">
        <f>V89/MAX(V$2:V89)-1</f>
        <v>-3.0578302149508296E-2</v>
      </c>
      <c r="Z89" s="3">
        <f>W89/MAX(W$2:W89)-1</f>
        <v>-9.6747099537548675E-2</v>
      </c>
      <c r="AA89" s="2"/>
      <c r="AF89" s="2"/>
      <c r="AG89" s="2"/>
      <c r="AH89" s="2"/>
      <c r="AI89" s="2"/>
    </row>
    <row r="90" spans="1:35" x14ac:dyDescent="0.25">
      <c r="A90" s="34">
        <v>40674</v>
      </c>
      <c r="B90" s="41">
        <v>16.95</v>
      </c>
      <c r="C90" s="4">
        <f t="shared" si="12"/>
        <v>6.5367693274670069E-2</v>
      </c>
      <c r="D90" s="41">
        <v>130.30000000000001</v>
      </c>
      <c r="E90" s="4">
        <f t="shared" si="13"/>
        <v>-1.0479951397326825E-2</v>
      </c>
      <c r="F90" s="42">
        <v>17.2</v>
      </c>
      <c r="G90" s="42">
        <v>18.649999999999999</v>
      </c>
      <c r="H90" s="41">
        <v>16.721516134269205</v>
      </c>
      <c r="I90" s="4">
        <f>G90/F90-1</f>
        <v>8.4302325581395277E-2</v>
      </c>
      <c r="J90" s="4">
        <f>F90/B90-1</f>
        <v>1.4749262536873253E-2</v>
      </c>
      <c r="K90" s="41">
        <v>51.18</v>
      </c>
      <c r="L90" s="4">
        <f t="shared" si="14"/>
        <v>1.972504482964732E-2</v>
      </c>
      <c r="M90" s="43">
        <v>17.100000000000001</v>
      </c>
      <c r="N90" s="4">
        <f t="shared" si="15"/>
        <v>-1.8369690011481032E-2</v>
      </c>
      <c r="O90" s="4" t="str">
        <f>IF(J90&lt;-2.5%,L91+IF(AC$2="Yes",E91,0),"")</f>
        <v/>
      </c>
      <c r="P90" s="4">
        <f>IF(AND(I90&gt;5%,I90&lt;20%),N91-IF(AC$2="Yes",E91,0),"")</f>
        <v>4.5984749543339642E-3</v>
      </c>
      <c r="Q90" s="4">
        <f>IF(COUNT(O90:P90)=2,"",IF(COUNT(O90:P90)=1,SUM(O90:P90)+IF(AC$2="Yes",IF(O90&lt;&gt;"",E91,-E91),0),""))</f>
        <v>-1.5977523753085698E-4</v>
      </c>
      <c r="R90" s="4" t="str">
        <f>IF(O90&lt;&gt;"",E91,"")</f>
        <v/>
      </c>
      <c r="S90" s="4">
        <f>IF(P90&lt;&gt;"",-E91,"")</f>
        <v>-4.7582501918648212E-3</v>
      </c>
      <c r="T90" s="4">
        <f t="shared" si="16"/>
        <v>-4.7582501918648212E-3</v>
      </c>
      <c r="U90" s="43">
        <f t="shared" si="17"/>
        <v>89.361132568291495</v>
      </c>
      <c r="V90" s="43">
        <f t="shared" si="18"/>
        <v>117.22789050550919</v>
      </c>
      <c r="W90" s="43">
        <f t="shared" si="19"/>
        <v>105.68118851943434</v>
      </c>
      <c r="X90" s="3">
        <f>U90/MAX(U$2:U90)-1</f>
        <v>-0.10952704272784264</v>
      </c>
      <c r="Y90" s="3">
        <f>V90/MAX(V$2:V90)-1</f>
        <v>-2.6120440751754903E-2</v>
      </c>
      <c r="Z90" s="3">
        <f>W90/MAX(W$2:W90)-1</f>
        <v>-9.6891416984270506E-2</v>
      </c>
      <c r="AA90" s="2"/>
      <c r="AF90" s="2"/>
      <c r="AG90" s="2"/>
      <c r="AH90" s="2"/>
      <c r="AI90" s="2"/>
    </row>
    <row r="91" spans="1:35" x14ac:dyDescent="0.25">
      <c r="A91" s="34">
        <v>40675</v>
      </c>
      <c r="B91" s="41">
        <v>16.03</v>
      </c>
      <c r="C91" s="4">
        <f t="shared" si="12"/>
        <v>-5.4277286135693159E-2</v>
      </c>
      <c r="D91" s="41">
        <v>130.91999999999999</v>
      </c>
      <c r="E91" s="4">
        <f t="shared" si="13"/>
        <v>4.7582501918648212E-3</v>
      </c>
      <c r="F91" s="42">
        <v>16.649999999999999</v>
      </c>
      <c r="G91" s="42">
        <v>18.350000000000001</v>
      </c>
      <c r="H91" s="41">
        <v>16.595785928038442</v>
      </c>
      <c r="I91" s="4">
        <f>G91/F91-1</f>
        <v>0.10210210210210224</v>
      </c>
      <c r="J91" s="4">
        <f>F91/B91-1</f>
        <v>3.8677479725514496E-2</v>
      </c>
      <c r="K91" s="41">
        <v>50.62</v>
      </c>
      <c r="L91" s="4">
        <f t="shared" si="14"/>
        <v>-1.0941774130519777E-2</v>
      </c>
      <c r="M91" s="43">
        <v>17.260000000000002</v>
      </c>
      <c r="N91" s="4">
        <f t="shared" si="15"/>
        <v>9.3567251461987855E-3</v>
      </c>
      <c r="O91" s="4" t="str">
        <f>IF(J91&lt;-2.5%,L92+IF(AC$2="Yes",E92,0),"")</f>
        <v/>
      </c>
      <c r="P91" s="4">
        <f>IF(AND(I91&gt;5%,I91&lt;20%),N92-IF(AC$2="Yes",E92,0),"")</f>
        <v>-5.6109734514527831E-3</v>
      </c>
      <c r="Q91" s="4">
        <f>IF(COUNT(O91:P91)=2,"",IF(COUNT(O91:P91)=1,SUM(O91:P91)+IF(AC$2="Yes",IF(O91&lt;&gt;"",E92,-E92),0),""))</f>
        <v>2.1036614400840037E-3</v>
      </c>
      <c r="R91" s="4" t="str">
        <f>IF(O91&lt;&gt;"",E92,"")</f>
        <v/>
      </c>
      <c r="S91" s="4">
        <f>IF(P91&lt;&gt;"",-E92,"")</f>
        <v>7.7146348915367868E-3</v>
      </c>
      <c r="T91" s="4">
        <f t="shared" si="16"/>
        <v>7.7146348915367868E-3</v>
      </c>
      <c r="U91" s="43">
        <f t="shared" si="17"/>
        <v>89.361132568291495</v>
      </c>
      <c r="V91" s="43">
        <f t="shared" si="18"/>
        <v>116.57012792411297</v>
      </c>
      <c r="W91" s="43">
        <f t="shared" si="19"/>
        <v>105.90350596066493</v>
      </c>
      <c r="X91" s="3">
        <f>U91/MAX(U$2:U91)-1</f>
        <v>-0.10952704272784264</v>
      </c>
      <c r="Y91" s="3">
        <f>V91/MAX(V$2:V91)-1</f>
        <v>-3.1584853103609367E-2</v>
      </c>
      <c r="Z91" s="3">
        <f>W91/MAX(W$2:W91)-1</f>
        <v>-9.4991582281971354E-2</v>
      </c>
      <c r="AA91" s="2"/>
      <c r="AF91" s="2"/>
      <c r="AG91" s="2"/>
      <c r="AH91" s="2"/>
      <c r="AI91" s="2"/>
    </row>
    <row r="92" spans="1:35" x14ac:dyDescent="0.25">
      <c r="A92" s="34">
        <v>40676</v>
      </c>
      <c r="B92" s="41">
        <v>17.07</v>
      </c>
      <c r="C92" s="4">
        <f t="shared" si="12"/>
        <v>6.4878353087959972E-2</v>
      </c>
      <c r="D92" s="41">
        <v>129.91</v>
      </c>
      <c r="E92" s="4">
        <f t="shared" si="13"/>
        <v>-7.7146348915367868E-3</v>
      </c>
      <c r="F92" s="42">
        <v>17.350000000000001</v>
      </c>
      <c r="G92" s="42">
        <v>18.649999999999999</v>
      </c>
      <c r="H92" s="41">
        <v>16.68200666839509</v>
      </c>
      <c r="I92" s="4">
        <f>G92/F92-1</f>
        <v>7.4927953890489674E-2</v>
      </c>
      <c r="J92" s="4">
        <f>F92/B92-1</f>
        <v>1.6403046280023537E-2</v>
      </c>
      <c r="K92" s="41">
        <v>51.3</v>
      </c>
      <c r="L92" s="4">
        <f t="shared" si="14"/>
        <v>1.3433425523508458E-2</v>
      </c>
      <c r="M92" s="43">
        <v>17.03</v>
      </c>
      <c r="N92" s="4">
        <f t="shared" si="15"/>
        <v>-1.332560834298957E-2</v>
      </c>
      <c r="O92" s="4" t="str">
        <f>IF(J92&lt;-2.5%,L93+IF(AC$2="Yes",E93,0),"")</f>
        <v/>
      </c>
      <c r="P92" s="4">
        <f>IF(AND(I92&gt;5%,I92&lt;20%),N93-IF(AC$2="Yes",E93,0),"")</f>
        <v>-1.3065506798984217E-2</v>
      </c>
      <c r="Q92" s="4">
        <f>IF(COUNT(O92:P92)=2,"",IF(COUNT(O92:P92)=1,SUM(O92:P92)+IF(AC$2="Yes",IF(O92&lt;&gt;"",E93,-E93),0),""))</f>
        <v>-6.7534446020787176E-3</v>
      </c>
      <c r="R92" s="4" t="str">
        <f>IF(O92&lt;&gt;"",E93,"")</f>
        <v/>
      </c>
      <c r="S92" s="4">
        <f>IF(P92&lt;&gt;"",-E93,"")</f>
        <v>6.3120621969054991E-3</v>
      </c>
      <c r="T92" s="4">
        <f t="shared" si="16"/>
        <v>6.3120621969054991E-3</v>
      </c>
      <c r="U92" s="43">
        <f t="shared" si="17"/>
        <v>89.361132568291495</v>
      </c>
      <c r="V92" s="43">
        <f t="shared" si="18"/>
        <v>115.04708012516201</v>
      </c>
      <c r="W92" s="43">
        <f t="shared" si="19"/>
        <v>105.18829249999366</v>
      </c>
      <c r="X92" s="3">
        <f>U92/MAX(U$2:U92)-1</f>
        <v>-0.10952704272784264</v>
      </c>
      <c r="Y92" s="3">
        <f>V92/MAX(V$2:V92)-1</f>
        <v>-4.4237687789623337E-2</v>
      </c>
      <c r="Z92" s="3">
        <f>W92/MAX(W$2:W92)-1</f>
        <v>-0.10110350649544497</v>
      </c>
      <c r="AA92" s="2"/>
      <c r="AF92" s="2"/>
      <c r="AG92" s="2"/>
      <c r="AH92" s="2"/>
      <c r="AI92" s="2"/>
    </row>
    <row r="93" spans="1:35" x14ac:dyDescent="0.25">
      <c r="A93" s="34">
        <v>40679</v>
      </c>
      <c r="B93" s="41">
        <v>18.239999999999998</v>
      </c>
      <c r="C93" s="4">
        <f t="shared" si="12"/>
        <v>6.8541300527240612E-2</v>
      </c>
      <c r="D93" s="41">
        <v>129.09</v>
      </c>
      <c r="E93" s="4">
        <f t="shared" si="13"/>
        <v>-6.3120621969054991E-3</v>
      </c>
      <c r="F93" s="42">
        <v>18</v>
      </c>
      <c r="G93" s="42">
        <v>19.05</v>
      </c>
      <c r="H93" s="41">
        <v>16.965278183232346</v>
      </c>
      <c r="I93" s="4">
        <f>G93/F93-1</f>
        <v>5.8333333333333348E-2</v>
      </c>
      <c r="J93" s="4">
        <f>F93/B93-1</f>
        <v>-1.3157894736842035E-2</v>
      </c>
      <c r="K93" s="41">
        <v>52.3</v>
      </c>
      <c r="L93" s="4">
        <f t="shared" si="14"/>
        <v>1.949317738791434E-2</v>
      </c>
      <c r="M93" s="43">
        <v>16.7</v>
      </c>
      <c r="N93" s="4">
        <f t="shared" si="15"/>
        <v>-1.9377568995889716E-2</v>
      </c>
      <c r="O93" s="4" t="str">
        <f>IF(J93&lt;-2.5%,L94+IF(AC$2="Yes",E94,0),"")</f>
        <v/>
      </c>
      <c r="P93" s="4">
        <f>IF(AND(I93&gt;5%,I93&lt;20%),N94-IF(AC$2="Yes",E94,0),"")</f>
        <v>1.8119002524813355E-2</v>
      </c>
      <c r="Q93" s="4">
        <f>IF(COUNT(O93:P93)=2,"",IF(COUNT(O93:P93)=1,SUM(O93:P93)+IF(AC$2="Yes",IF(O93&lt;&gt;"",E94,-E94),0),""))</f>
        <v>1.8273933193339253E-2</v>
      </c>
      <c r="R93" s="4" t="str">
        <f>IF(O93&lt;&gt;"",E94,"")</f>
        <v/>
      </c>
      <c r="S93" s="4">
        <f>IF(P93&lt;&gt;"",-E94,"")</f>
        <v>1.5493066852589887E-4</v>
      </c>
      <c r="T93" s="4">
        <f t="shared" si="16"/>
        <v>1.5493066852589887E-4</v>
      </c>
      <c r="U93" s="43">
        <f t="shared" si="17"/>
        <v>89.361132568291495</v>
      </c>
      <c r="V93" s="43">
        <f t="shared" si="18"/>
        <v>117.13161846042222</v>
      </c>
      <c r="W93" s="43">
        <f t="shared" si="19"/>
        <v>107.11049632985998</v>
      </c>
      <c r="X93" s="3">
        <f>U93/MAX(U$2:U93)-1</f>
        <v>-0.10952704272784264</v>
      </c>
      <c r="Y93" s="3">
        <f>V93/MAX(V$2:V93)-1</f>
        <v>-2.6920228041562244E-2</v>
      </c>
      <c r="Z93" s="3">
        <f>W93/MAX(W$2:W93)-1</f>
        <v>-8.4677132025415824E-2</v>
      </c>
      <c r="AA93" s="2"/>
      <c r="AF93" s="2"/>
      <c r="AG93" s="2"/>
      <c r="AH93" s="2"/>
      <c r="AI93" s="2"/>
    </row>
    <row r="94" spans="1:35" x14ac:dyDescent="0.25">
      <c r="A94" s="34">
        <v>40680</v>
      </c>
      <c r="B94" s="41">
        <v>17.55</v>
      </c>
      <c r="C94" s="4">
        <f t="shared" si="12"/>
        <v>-3.7828947368420907E-2</v>
      </c>
      <c r="D94" s="41">
        <v>129.07</v>
      </c>
      <c r="E94" s="4">
        <f t="shared" si="13"/>
        <v>-1.5493066852589887E-4</v>
      </c>
      <c r="F94" s="42">
        <v>17.75</v>
      </c>
      <c r="G94" s="42">
        <v>18.7</v>
      </c>
      <c r="H94" s="41">
        <v>17.071591240826464</v>
      </c>
      <c r="I94" s="4">
        <f>G94/F94-1</f>
        <v>5.3521126760563309E-2</v>
      </c>
      <c r="J94" s="4">
        <f>F94/B94-1</f>
        <v>1.139601139601143E-2</v>
      </c>
      <c r="K94" s="41">
        <v>51.37</v>
      </c>
      <c r="L94" s="4">
        <f t="shared" si="14"/>
        <v>-1.7782026768642489E-2</v>
      </c>
      <c r="M94" s="43">
        <v>17</v>
      </c>
      <c r="N94" s="4">
        <f t="shared" si="15"/>
        <v>1.7964071856287456E-2</v>
      </c>
      <c r="O94" s="4" t="str">
        <f>IF(J94&lt;-2.5%,L95+IF(AC$2="Yes",E95,0),"")</f>
        <v/>
      </c>
      <c r="P94" s="4">
        <f>IF(AND(I94&gt;5%,I94&lt;20%),N95-IF(AC$2="Yes",E95,0),"")</f>
        <v>1.6972459085129232E-2</v>
      </c>
      <c r="Q94" s="4">
        <f>IF(COUNT(O94:P94)=2,"",IF(COUNT(O94:P94)=1,SUM(O94:P94)+IF(AC$2="Yes",IF(O94&lt;&gt;"",E95,-E95),0),""))</f>
        <v>8.0625652290819971E-3</v>
      </c>
      <c r="R94" s="4" t="str">
        <f>IF(O94&lt;&gt;"",E95,"")</f>
        <v/>
      </c>
      <c r="S94" s="4">
        <f>IF(P94&lt;&gt;"",-E95,"")</f>
        <v>-8.9098938560472352E-3</v>
      </c>
      <c r="T94" s="4">
        <f t="shared" si="16"/>
        <v>-8.9098938560472352E-3</v>
      </c>
      <c r="U94" s="43">
        <f t="shared" si="17"/>
        <v>89.361132568291495</v>
      </c>
      <c r="V94" s="43">
        <f t="shared" si="18"/>
        <v>119.1196300623167</v>
      </c>
      <c r="W94" s="43">
        <f t="shared" si="19"/>
        <v>107.97408169323883</v>
      </c>
      <c r="X94" s="3">
        <f>U94/MAX(U$2:U94)-1</f>
        <v>-0.10952704272784264</v>
      </c>
      <c r="Y94" s="3">
        <f>V94/MAX(V$2:V94)-1</f>
        <v>-1.0404671425430667E-2</v>
      </c>
      <c r="Z94" s="3">
        <f>W94/MAX(W$2:W94)-1</f>
        <v>-7.7297281696700249E-2</v>
      </c>
      <c r="AA94" s="2"/>
      <c r="AF94" s="2"/>
      <c r="AG94" s="2"/>
      <c r="AH94" s="2"/>
      <c r="AI94" s="2"/>
    </row>
    <row r="95" spans="1:35" x14ac:dyDescent="0.25">
      <c r="A95" s="34">
        <v>40681</v>
      </c>
      <c r="B95" s="41">
        <v>16.23</v>
      </c>
      <c r="C95" s="4">
        <f t="shared" si="12"/>
        <v>-7.521367521367528E-2</v>
      </c>
      <c r="D95" s="41">
        <v>130.22</v>
      </c>
      <c r="E95" s="4">
        <f t="shared" si="13"/>
        <v>8.9098938560472352E-3</v>
      </c>
      <c r="F95" s="42">
        <v>18.05</v>
      </c>
      <c r="G95" s="42">
        <v>19.75</v>
      </c>
      <c r="H95" s="41">
        <v>16.918574651585288</v>
      </c>
      <c r="I95" s="4">
        <f>G95/F95-1</f>
        <v>9.4182825484764532E-2</v>
      </c>
      <c r="J95" s="4">
        <f>F95/B95-1</f>
        <v>0.11213801601971651</v>
      </c>
      <c r="K95" s="41">
        <v>49.95</v>
      </c>
      <c r="L95" s="4">
        <f t="shared" si="14"/>
        <v>-2.7642592953085354E-2</v>
      </c>
      <c r="M95" s="43">
        <v>17.440000000000001</v>
      </c>
      <c r="N95" s="4">
        <f t="shared" si="15"/>
        <v>2.5882352941176467E-2</v>
      </c>
      <c r="O95" s="4" t="str">
        <f>IF(J95&lt;-2.5%,L96+IF(AC$2="Yes",E96,0),"")</f>
        <v/>
      </c>
      <c r="P95" s="4">
        <f>IF(AND(I95&gt;5%,I95&lt;20%),N96-IF(AC$2="Yes",E96,0),"")</f>
        <v>1.8835009630843391E-2</v>
      </c>
      <c r="Q95" s="4">
        <f>IF(COUNT(O95:P95)=2,"",IF(COUNT(O95:P95)=1,SUM(O95:P95)+IF(AC$2="Yes",IF(O95&lt;&gt;"",E96,-E96),0),""))</f>
        <v>1.6454422931411639E-2</v>
      </c>
      <c r="R95" s="4" t="str">
        <f>IF(O95&lt;&gt;"",E96,"")</f>
        <v/>
      </c>
      <c r="S95" s="4">
        <f>IF(P95&lt;&gt;"",-E96,"")</f>
        <v>-2.3805866994317526E-3</v>
      </c>
      <c r="T95" s="4">
        <f t="shared" si="16"/>
        <v>-2.3805866994317526E-3</v>
      </c>
      <c r="U95" s="43">
        <f t="shared" si="17"/>
        <v>89.361132568291495</v>
      </c>
      <c r="V95" s="43">
        <f t="shared" si="18"/>
        <v>121.36324944176295</v>
      </c>
      <c r="W95" s="43">
        <f t="shared" si="19"/>
        <v>109.75073289905018</v>
      </c>
      <c r="X95" s="3">
        <f>U95/MAX(U$2:U95)-1</f>
        <v>-0.10952704272784264</v>
      </c>
      <c r="Y95" s="3">
        <f>V95/MAX(V$2:V95)-1</f>
        <v>0</v>
      </c>
      <c r="Z95" s="3">
        <f>W95/MAX(W$2:W95)-1</f>
        <v>-6.2114740929774537E-2</v>
      </c>
      <c r="AA95" s="2"/>
      <c r="AF95" s="2"/>
      <c r="AG95" s="2"/>
      <c r="AH95" s="2"/>
      <c r="AI95" s="2"/>
    </row>
    <row r="96" spans="1:35" x14ac:dyDescent="0.25">
      <c r="A96" s="34">
        <v>40682</v>
      </c>
      <c r="B96" s="41">
        <v>15.52</v>
      </c>
      <c r="C96" s="4">
        <f t="shared" ref="C96:C159" si="20">B96/B95-1</f>
        <v>-4.3746149106592802E-2</v>
      </c>
      <c r="D96" s="41">
        <v>130.53</v>
      </c>
      <c r="E96" s="4">
        <f t="shared" ref="E96:E159" si="21">D96/D95-1</f>
        <v>2.3805866994317526E-3</v>
      </c>
      <c r="F96" s="42">
        <v>17.649999999999999</v>
      </c>
      <c r="G96" s="42">
        <v>19.600000000000001</v>
      </c>
      <c r="H96" s="41">
        <v>16.664288351297053</v>
      </c>
      <c r="I96" s="4">
        <f>G96/F96-1</f>
        <v>0.11048158640226635</v>
      </c>
      <c r="J96" s="4">
        <f>F96/B96-1</f>
        <v>0.13724226804123707</v>
      </c>
      <c r="K96" s="41">
        <v>48.76</v>
      </c>
      <c r="L96" s="4">
        <f t="shared" si="14"/>
        <v>-2.3823823823823864E-2</v>
      </c>
      <c r="M96" s="43">
        <v>17.809999999999999</v>
      </c>
      <c r="N96" s="4">
        <f t="shared" si="15"/>
        <v>2.1215596330275144E-2</v>
      </c>
      <c r="O96" s="4" t="str">
        <f>IF(J96&lt;-2.5%,L97+IF(AC$2="Yes",E97,0),"")</f>
        <v/>
      </c>
      <c r="P96" s="4">
        <f>IF(AND(I96&gt;5%,I96&lt;20%),N97-IF(AC$2="Yes",E97,0),"")</f>
        <v>-2.7006469069454919E-3</v>
      </c>
      <c r="Q96" s="4">
        <f>IF(COUNT(O96:P96)=2,"",IF(COUNT(O96:P96)=1,SUM(O96:P96)+IF(AC$2="Yes",IF(O96&lt;&gt;"",E97,-E97),0),""))</f>
        <v>5.2668701389443351E-3</v>
      </c>
      <c r="R96" s="4" t="str">
        <f>IF(O96&lt;&gt;"",E97,"")</f>
        <v/>
      </c>
      <c r="S96" s="4">
        <f>IF(P96&lt;&gt;"",-E97,"")</f>
        <v>7.967517045889827E-3</v>
      </c>
      <c r="T96" s="4">
        <f t="shared" si="16"/>
        <v>7.967517045889827E-3</v>
      </c>
      <c r="U96" s="43">
        <f t="shared" si="17"/>
        <v>89.361132568291495</v>
      </c>
      <c r="V96" s="43">
        <f t="shared" si="18"/>
        <v>121.03549015754119</v>
      </c>
      <c r="W96" s="43">
        <f t="shared" si="19"/>
        <v>110.32877575688343</v>
      </c>
      <c r="X96" s="3">
        <f>U96/MAX(U$2:U96)-1</f>
        <v>-0.10952704272784264</v>
      </c>
      <c r="Y96" s="3">
        <f>V96/MAX(V$2:V96)-1</f>
        <v>-2.7006469069454919E-3</v>
      </c>
      <c r="Z96" s="3">
        <f>W96/MAX(W$2:W96)-1</f>
        <v>-5.7175021065021592E-2</v>
      </c>
      <c r="AA96" s="2"/>
      <c r="AF96" s="2"/>
      <c r="AG96" s="2"/>
      <c r="AH96" s="2"/>
      <c r="AI96" s="2"/>
    </row>
    <row r="97" spans="1:35" x14ac:dyDescent="0.25">
      <c r="A97" s="34">
        <v>40683</v>
      </c>
      <c r="B97" s="41">
        <v>17.43</v>
      </c>
      <c r="C97" s="4">
        <f t="shared" si="20"/>
        <v>0.12306701030927836</v>
      </c>
      <c r="D97" s="41">
        <v>129.49</v>
      </c>
      <c r="E97" s="4">
        <f t="shared" si="21"/>
        <v>-7.967517045889827E-3</v>
      </c>
      <c r="F97" s="42">
        <v>18.05</v>
      </c>
      <c r="G97" s="42">
        <v>20</v>
      </c>
      <c r="H97" s="41">
        <v>16.803508651061225</v>
      </c>
      <c r="I97" s="4">
        <f>G97/F97-1</f>
        <v>0.10803324099722977</v>
      </c>
      <c r="J97" s="4">
        <f>F97/B97-1</f>
        <v>3.5570854847963407E-2</v>
      </c>
      <c r="K97" s="41">
        <v>49.34</v>
      </c>
      <c r="L97" s="4">
        <f t="shared" si="14"/>
        <v>1.1894995898277472E-2</v>
      </c>
      <c r="M97" s="43">
        <v>17.62</v>
      </c>
      <c r="N97" s="4">
        <f t="shared" si="15"/>
        <v>-1.0668163952835319E-2</v>
      </c>
      <c r="O97" s="4" t="str">
        <f>IF(J97&lt;-2.5%,L98+IF(AC$2="Yes",E98,0),"")</f>
        <v/>
      </c>
      <c r="P97" s="4">
        <f>IF(AND(I97&gt;5%,I97&lt;20%),N98-IF(AC$2="Yes",E98,0),"")</f>
        <v>-2.2468307300735901E-2</v>
      </c>
      <c r="Q97" s="4">
        <f>IF(COUNT(O97:P97)=2,"",IF(COUNT(O97:P97)=1,SUM(O97:P97)+IF(AC$2="Yes",IF(O97&lt;&gt;"",E98,-E98),0),""))</f>
        <v>-1.0884401207601146E-2</v>
      </c>
      <c r="R97" s="4" t="str">
        <f>IF(O97&lt;&gt;"",E98,"")</f>
        <v/>
      </c>
      <c r="S97" s="4">
        <f>IF(P97&lt;&gt;"",-E98,"")</f>
        <v>1.1583906093134755E-2</v>
      </c>
      <c r="T97" s="4">
        <f t="shared" si="16"/>
        <v>1.1583906093134755E-2</v>
      </c>
      <c r="U97" s="43">
        <f t="shared" si="17"/>
        <v>89.361132568291495</v>
      </c>
      <c r="V97" s="43">
        <f t="shared" si="18"/>
        <v>118.31602757038635</v>
      </c>
      <c r="W97" s="43">
        <f t="shared" si="19"/>
        <v>109.12791309680205</v>
      </c>
      <c r="X97" s="3">
        <f>U97/MAX(U$2:U97)-1</f>
        <v>-0.10952704272784264</v>
      </c>
      <c r="Y97" s="3">
        <f>V97/MAX(V$2:V97)-1</f>
        <v>-2.510827524306547E-2</v>
      </c>
      <c r="Z97" s="3">
        <f>W97/MAX(W$2:W97)-1</f>
        <v>-6.7437106404298119E-2</v>
      </c>
      <c r="AA97" s="2"/>
      <c r="AF97" s="2"/>
      <c r="AG97" s="2"/>
      <c r="AH97" s="2"/>
      <c r="AI97" s="2"/>
    </row>
    <row r="98" spans="1:35" x14ac:dyDescent="0.25">
      <c r="A98" s="34">
        <v>40686</v>
      </c>
      <c r="B98" s="41">
        <v>18.27</v>
      </c>
      <c r="C98" s="4">
        <f t="shared" si="20"/>
        <v>4.8192771084337283E-2</v>
      </c>
      <c r="D98" s="41">
        <v>127.99</v>
      </c>
      <c r="E98" s="4">
        <f t="shared" si="21"/>
        <v>-1.1583906093134755E-2</v>
      </c>
      <c r="F98" s="42">
        <v>18.55</v>
      </c>
      <c r="G98" s="42">
        <v>20.3</v>
      </c>
      <c r="H98" s="41">
        <v>17.070143441777365</v>
      </c>
      <c r="I98" s="4">
        <f>G98/F98-1</f>
        <v>9.4339622641509413E-2</v>
      </c>
      <c r="J98" s="4">
        <f>F98/B98-1</f>
        <v>1.5325670498084421E-2</v>
      </c>
      <c r="K98" s="41">
        <v>50.99</v>
      </c>
      <c r="L98" s="4">
        <f t="shared" si="14"/>
        <v>3.3441426834211585E-2</v>
      </c>
      <c r="M98" s="43">
        <v>17.02</v>
      </c>
      <c r="N98" s="4">
        <f t="shared" si="15"/>
        <v>-3.4052213393870656E-2</v>
      </c>
      <c r="O98" s="4" t="str">
        <f>IF(J98&lt;-2.5%,L99+IF(AC$2="Yes",E99,0),"")</f>
        <v/>
      </c>
      <c r="P98" s="4">
        <f>IF(AND(I98&gt;5%,I98&lt;20%),N99-IF(AC$2="Yes",E99,0),"")</f>
        <v>3.7971624729421505E-3</v>
      </c>
      <c r="Q98" s="4">
        <f>IF(COUNT(O98:P98)=2,"",IF(COUNT(O98:P98)=1,SUM(O98:P98)+IF(AC$2="Yes",IF(O98&lt;&gt;"",E99,-E99),0),""))</f>
        <v>4.6566046168596831E-3</v>
      </c>
      <c r="R98" s="4" t="str">
        <f>IF(O98&lt;&gt;"",E99,"")</f>
        <v/>
      </c>
      <c r="S98" s="4">
        <f>IF(P98&lt;&gt;"",-E99,"")</f>
        <v>8.594421439175326E-4</v>
      </c>
      <c r="T98" s="4">
        <f t="shared" si="16"/>
        <v>8.594421439175326E-4</v>
      </c>
      <c r="U98" s="43">
        <f t="shared" si="17"/>
        <v>89.361132568291495</v>
      </c>
      <c r="V98" s="43">
        <f t="shared" si="18"/>
        <v>118.76529275022422</v>
      </c>
      <c r="W98" s="43">
        <f t="shared" si="19"/>
        <v>109.63607864075688</v>
      </c>
      <c r="X98" s="3">
        <f>U98/MAX(U$2:U98)-1</f>
        <v>-0.10952704272784264</v>
      </c>
      <c r="Y98" s="3">
        <f>V98/MAX(V$2:V98)-1</f>
        <v>-2.140645297063648E-2</v>
      </c>
      <c r="Z98" s="3">
        <f>W98/MAX(W$2:W98)-1</f>
        <v>-6.3094529728468296E-2</v>
      </c>
      <c r="AA98" s="2"/>
      <c r="AF98" s="2"/>
      <c r="AG98" s="2"/>
      <c r="AH98" s="2"/>
      <c r="AI98" s="2"/>
    </row>
    <row r="99" spans="1:35" x14ac:dyDescent="0.25">
      <c r="A99" s="34">
        <v>40687</v>
      </c>
      <c r="B99" s="41">
        <v>17.82</v>
      </c>
      <c r="C99" s="4">
        <f t="shared" si="20"/>
        <v>-2.4630541871921152E-2</v>
      </c>
      <c r="D99" s="41">
        <v>127.88</v>
      </c>
      <c r="E99" s="4">
        <f t="shared" si="21"/>
        <v>-8.594421439175326E-4</v>
      </c>
      <c r="F99" s="42">
        <v>18.3</v>
      </c>
      <c r="G99" s="42">
        <v>20.149999999999999</v>
      </c>
      <c r="H99" s="41">
        <v>17.206480997817845</v>
      </c>
      <c r="I99" s="4">
        <f>G99/F99-1</f>
        <v>0.10109289617486317</v>
      </c>
      <c r="J99" s="4">
        <f>F99/B99-1</f>
        <v>2.6936026936027035E-2</v>
      </c>
      <c r="K99" s="41">
        <v>50.9</v>
      </c>
      <c r="L99" s="4">
        <f t="shared" si="14"/>
        <v>-1.7650519709747625E-3</v>
      </c>
      <c r="M99" s="43">
        <v>17.07</v>
      </c>
      <c r="N99" s="4">
        <f t="shared" si="15"/>
        <v>2.9377203290246179E-3</v>
      </c>
      <c r="O99" s="4" t="str">
        <f>IF(J99&lt;-2.5%,L100+IF(AC$2="Yes",E100,0),"")</f>
        <v/>
      </c>
      <c r="P99" s="4">
        <f>IF(AND(I99&gt;5%,I99&lt;20%),N100-IF(AC$2="Yes",E100,0),"")</f>
        <v>2.592862670206153E-2</v>
      </c>
      <c r="Q99" s="4">
        <f>IF(COUNT(O99:P99)=2,"",IF(COUNT(O99:P99)=1,SUM(O99:P99)+IF(AC$2="Yes",IF(O99&lt;&gt;"",E100,-E100),0),""))</f>
        <v>2.2566099332652634E-2</v>
      </c>
      <c r="R99" s="4" t="str">
        <f>IF(O99&lt;&gt;"",E100,"")</f>
        <v/>
      </c>
      <c r="S99" s="4">
        <f>IF(P99&lt;&gt;"",-E100,"")</f>
        <v>-3.3625273694088964E-3</v>
      </c>
      <c r="T99" s="4">
        <f t="shared" si="16"/>
        <v>-3.3625273694088964E-3</v>
      </c>
      <c r="U99" s="43">
        <f t="shared" si="17"/>
        <v>89.361132568291495</v>
      </c>
      <c r="V99" s="43">
        <f t="shared" si="18"/>
        <v>121.84471369110584</v>
      </c>
      <c r="W99" s="43">
        <f t="shared" si="19"/>
        <v>112.11013728180671</v>
      </c>
      <c r="X99" s="3">
        <f>U99/MAX(U$2:U99)-1</f>
        <v>-0.10952704272784264</v>
      </c>
      <c r="Y99" s="3">
        <f>V99/MAX(V$2:V99)-1</f>
        <v>0</v>
      </c>
      <c r="Z99" s="3">
        <f>W99/MAX(W$2:W99)-1</f>
        <v>-4.1952227821015264E-2</v>
      </c>
      <c r="AA99" s="2"/>
      <c r="AF99" s="2"/>
      <c r="AG99" s="2"/>
      <c r="AH99" s="2"/>
      <c r="AI99" s="2"/>
    </row>
    <row r="100" spans="1:35" x14ac:dyDescent="0.25">
      <c r="A100" s="34">
        <v>40688</v>
      </c>
      <c r="B100" s="41">
        <v>17.07</v>
      </c>
      <c r="C100" s="4">
        <f t="shared" si="20"/>
        <v>-4.2087542087542062E-2</v>
      </c>
      <c r="D100" s="41">
        <v>128.31</v>
      </c>
      <c r="E100" s="4">
        <f t="shared" si="21"/>
        <v>3.3625273694088964E-3</v>
      </c>
      <c r="F100" s="42">
        <v>17.95</v>
      </c>
      <c r="G100" s="42">
        <v>19.899999999999999</v>
      </c>
      <c r="H100" s="41">
        <v>17.181666270941875</v>
      </c>
      <c r="I100" s="4">
        <f>G100/F100-1</f>
        <v>0.10863509749303613</v>
      </c>
      <c r="J100" s="4">
        <f>F100/B100-1</f>
        <v>5.1552431165787782E-2</v>
      </c>
      <c r="K100" s="41">
        <v>49.44</v>
      </c>
      <c r="L100" s="4">
        <f t="shared" si="14"/>
        <v>-2.8683693516699416E-2</v>
      </c>
      <c r="M100" s="43">
        <v>17.57</v>
      </c>
      <c r="N100" s="4">
        <f t="shared" si="15"/>
        <v>2.9291154071470427E-2</v>
      </c>
      <c r="O100" s="4" t="str">
        <f>IF(J100&lt;-2.5%,L101+IF(AC$2="Yes",E101,0),"")</f>
        <v/>
      </c>
      <c r="P100" s="4">
        <f>IF(AND(I100&gt;5%,I100&lt;20%),N101-IF(AC$2="Yes",E101,0),"")</f>
        <v>1.5891232047881898E-2</v>
      </c>
      <c r="Q100" s="4">
        <f>IF(COUNT(O100:P100)=2,"",IF(COUNT(O100:P100)=1,SUM(O100:P100)+IF(AC$2="Yes",IF(O100&lt;&gt;"",E101,-E101),0),""))</f>
        <v>1.1292993407090002E-2</v>
      </c>
      <c r="R100" s="4" t="str">
        <f>IF(O100&lt;&gt;"",E101,"")</f>
        <v/>
      </c>
      <c r="S100" s="4">
        <f>IF(P100&lt;&gt;"",-E101,"")</f>
        <v>-4.5982386407918963E-3</v>
      </c>
      <c r="T100" s="4">
        <f t="shared" si="16"/>
        <v>-4.5982386407918963E-3</v>
      </c>
      <c r="U100" s="43">
        <f t="shared" si="17"/>
        <v>89.361132568291495</v>
      </c>
      <c r="V100" s="43">
        <f t="shared" si="18"/>
        <v>123.78097631017893</v>
      </c>
      <c r="W100" s="43">
        <f t="shared" si="19"/>
        <v>113.37619632299811</v>
      </c>
      <c r="X100" s="3">
        <f>U100/MAX(U$2:U100)-1</f>
        <v>-0.10952704272784264</v>
      </c>
      <c r="Y100" s="3">
        <f>V100/MAX(V$2:V100)-1</f>
        <v>0</v>
      </c>
      <c r="Z100" s="3">
        <f>W100/MAX(W$2:W100)-1</f>
        <v>-3.113300064612079E-2</v>
      </c>
      <c r="AA100" s="2"/>
      <c r="AF100" s="2"/>
      <c r="AG100" s="2"/>
      <c r="AH100" s="2"/>
      <c r="AI100" s="2"/>
    </row>
    <row r="101" spans="1:35" x14ac:dyDescent="0.25">
      <c r="A101" s="34">
        <v>40689</v>
      </c>
      <c r="B101" s="41">
        <v>16.09</v>
      </c>
      <c r="C101" s="4">
        <f t="shared" si="20"/>
        <v>-5.7410661980082045E-2</v>
      </c>
      <c r="D101" s="41">
        <v>128.9</v>
      </c>
      <c r="E101" s="4">
        <f t="shared" si="21"/>
        <v>4.5982386407918963E-3</v>
      </c>
      <c r="F101" s="42">
        <v>17.45</v>
      </c>
      <c r="G101" s="42">
        <v>19.350000000000001</v>
      </c>
      <c r="H101" s="41">
        <v>16.983181494406988</v>
      </c>
      <c r="I101" s="4">
        <f>G101/F101-1</f>
        <v>0.10888252148997157</v>
      </c>
      <c r="J101" s="4">
        <f>F101/B101-1</f>
        <v>8.4524549409571215E-2</v>
      </c>
      <c r="K101" s="41">
        <v>48.4</v>
      </c>
      <c r="L101" s="4">
        <f t="shared" si="14"/>
        <v>-2.1035598705501646E-2</v>
      </c>
      <c r="M101" s="43">
        <v>17.93</v>
      </c>
      <c r="N101" s="4">
        <f t="shared" si="15"/>
        <v>2.0489470688673794E-2</v>
      </c>
      <c r="O101" s="4" t="str">
        <f>IF(J101&lt;-2.5%,L102+IF(AC$2="Yes",E102,0),"")</f>
        <v/>
      </c>
      <c r="P101" s="4">
        <f>IF(AND(I101&gt;5%,I101&lt;20%),N102-IF(AC$2="Yes",E102,0),"")</f>
        <v>1.5641380993320908E-2</v>
      </c>
      <c r="Q101" s="4">
        <f>IF(COUNT(O101:P101)=2,"",IF(COUNT(O101:P101)=1,SUM(O101:P101)+IF(AC$2="Yes",IF(O101&lt;&gt;"",E102,-E102),0),""))</f>
        <v>1.176240504297188E-2</v>
      </c>
      <c r="R101" s="4" t="str">
        <f>IF(O101&lt;&gt;"",E102,"")</f>
        <v/>
      </c>
      <c r="S101" s="4">
        <f>IF(P101&lt;&gt;"",-E102,"")</f>
        <v>-3.8789759503490284E-3</v>
      </c>
      <c r="T101" s="4">
        <f t="shared" si="16"/>
        <v>-3.8789759503490284E-3</v>
      </c>
      <c r="U101" s="43">
        <f t="shared" si="17"/>
        <v>89.361132568291495</v>
      </c>
      <c r="V101" s="43">
        <f t="shared" si="18"/>
        <v>125.71708172037167</v>
      </c>
      <c r="W101" s="43">
        <f t="shared" si="19"/>
        <v>114.70977306638072</v>
      </c>
      <c r="X101" s="3">
        <f>U101/MAX(U$2:U101)-1</f>
        <v>-0.10952704272784264</v>
      </c>
      <c r="Y101" s="3">
        <f>V101/MAX(V$2:V101)-1</f>
        <v>0</v>
      </c>
      <c r="Z101" s="3">
        <f>W101/MAX(W$2:W101)-1</f>
        <v>-1.9736794566951654E-2</v>
      </c>
      <c r="AA101" s="2"/>
      <c r="AF101" s="2"/>
      <c r="AG101" s="2"/>
      <c r="AH101" s="2"/>
      <c r="AI101" s="2"/>
    </row>
    <row r="102" spans="1:35" x14ac:dyDescent="0.25">
      <c r="A102" s="34">
        <v>40690</v>
      </c>
      <c r="B102" s="41">
        <v>15.98</v>
      </c>
      <c r="C102" s="4">
        <f t="shared" si="20"/>
        <v>-6.8365444375387829E-3</v>
      </c>
      <c r="D102" s="41">
        <v>129.4</v>
      </c>
      <c r="E102" s="4">
        <f t="shared" si="21"/>
        <v>3.8789759503490284E-3</v>
      </c>
      <c r="F102" s="42">
        <v>17.100000000000001</v>
      </c>
      <c r="G102" s="42">
        <v>19.05</v>
      </c>
      <c r="H102" s="41">
        <v>16.800784859060265</v>
      </c>
      <c r="I102" s="4">
        <f>G102/F102-1</f>
        <v>0.11403508771929816</v>
      </c>
      <c r="J102" s="4">
        <f>F102/B102-1</f>
        <v>7.0087609511889859E-2</v>
      </c>
      <c r="K102" s="41">
        <v>47.55</v>
      </c>
      <c r="L102" s="4">
        <f t="shared" si="14"/>
        <v>-1.7561983471074405E-2</v>
      </c>
      <c r="M102" s="43">
        <v>18.28</v>
      </c>
      <c r="N102" s="4">
        <f t="shared" si="15"/>
        <v>1.9520356943669936E-2</v>
      </c>
      <c r="O102" s="4" t="str">
        <f>IF(J102&lt;-2.5%,L103+IF(AC$2="Yes",E103,0),"")</f>
        <v/>
      </c>
      <c r="P102" s="4">
        <f>IF(AND(I102&gt;5%,I102&lt;20%),N103-IF(AC$2="Yes",E103,0),"")</f>
        <v>1.9184994537995603E-2</v>
      </c>
      <c r="Q102" s="4">
        <f>IF(COUNT(O102:P102)=2,"",IF(COUNT(O102:P102)=1,SUM(O102:P102)+IF(AC$2="Yes",IF(O102&lt;&gt;"",E103,-E103),0),""))</f>
        <v>8.8295076755535717E-3</v>
      </c>
      <c r="R102" s="4" t="str">
        <f>IF(O102&lt;&gt;"",E103,"")</f>
        <v/>
      </c>
      <c r="S102" s="4">
        <f>IF(P102&lt;&gt;"",-E103,"")</f>
        <v>-1.0355486862442032E-2</v>
      </c>
      <c r="T102" s="4">
        <f t="shared" si="16"/>
        <v>-1.0355486862442032E-2</v>
      </c>
      <c r="U102" s="43">
        <f t="shared" si="17"/>
        <v>89.361132568291495</v>
      </c>
      <c r="V102" s="43">
        <f t="shared" si="18"/>
        <v>128.12896324650976</v>
      </c>
      <c r="W102" s="43">
        <f t="shared" si="19"/>
        <v>115.72260388813133</v>
      </c>
      <c r="X102" s="3">
        <f>U102/MAX(U$2:U102)-1</f>
        <v>-0.10952704272784264</v>
      </c>
      <c r="Y102" s="3">
        <f>V102/MAX(V$2:V102)-1</f>
        <v>0</v>
      </c>
      <c r="Z102" s="3">
        <f>W102/MAX(W$2:W102)-1</f>
        <v>-1.1081553070517836E-2</v>
      </c>
      <c r="AA102" s="2"/>
      <c r="AF102" s="2"/>
      <c r="AG102" s="2"/>
      <c r="AH102" s="2"/>
      <c r="AI102" s="2"/>
    </row>
    <row r="103" spans="1:35" x14ac:dyDescent="0.25">
      <c r="A103" s="34">
        <v>40694</v>
      </c>
      <c r="B103" s="41">
        <v>15.45</v>
      </c>
      <c r="C103" s="4">
        <f t="shared" si="20"/>
        <v>-3.3166458072590776E-2</v>
      </c>
      <c r="D103" s="41">
        <v>130.74</v>
      </c>
      <c r="E103" s="4">
        <f t="shared" si="21"/>
        <v>1.0355486862442032E-2</v>
      </c>
      <c r="F103" s="42">
        <v>16.55</v>
      </c>
      <c r="G103" s="42">
        <v>18.55</v>
      </c>
      <c r="H103" s="41">
        <v>16.555187611958399</v>
      </c>
      <c r="I103" s="4">
        <f>G103/F103-1</f>
        <v>0.12084592145015116</v>
      </c>
      <c r="J103" s="4">
        <f>F103/B103-1</f>
        <v>7.1197411003236288E-2</v>
      </c>
      <c r="K103" s="41">
        <v>46.19</v>
      </c>
      <c r="L103" s="4">
        <f t="shared" si="14"/>
        <v>-2.8601472134595185E-2</v>
      </c>
      <c r="M103" s="43">
        <v>18.82</v>
      </c>
      <c r="N103" s="4">
        <f t="shared" si="15"/>
        <v>2.9540481400437635E-2</v>
      </c>
      <c r="O103" s="4" t="str">
        <f>IF(J103&lt;-2.5%,L104+IF(AC$2="Yes",E104,0),"")</f>
        <v/>
      </c>
      <c r="P103" s="4">
        <f>IF(AND(I103&gt;5%,I103&lt;20%),N104-IF(AC$2="Yes",E104,0),"")</f>
        <v>-4.50705109166053E-2</v>
      </c>
      <c r="Q103" s="4">
        <f>IF(COUNT(O103:P103)=2,"",IF(COUNT(O103:P103)=1,SUM(O103:P103)+IF(AC$2="Yes",IF(O103&lt;&gt;"",E104,-E104),0),""))</f>
        <v>-2.2659619070192538E-2</v>
      </c>
      <c r="R103" s="4" t="str">
        <f>IF(O103&lt;&gt;"",E104,"")</f>
        <v/>
      </c>
      <c r="S103" s="4">
        <f>IF(P103&lt;&gt;"",-E104,"")</f>
        <v>2.2410891846412762E-2</v>
      </c>
      <c r="T103" s="4">
        <f t="shared" si="16"/>
        <v>2.2410891846412762E-2</v>
      </c>
      <c r="U103" s="43">
        <f t="shared" si="17"/>
        <v>89.361132568291495</v>
      </c>
      <c r="V103" s="43">
        <f t="shared" si="18"/>
        <v>122.35412540977462</v>
      </c>
      <c r="W103" s="43">
        <f t="shared" si="19"/>
        <v>113.1003737662155</v>
      </c>
      <c r="X103" s="3">
        <f>U103/MAX(U$2:U103)-1</f>
        <v>-0.10952704272784264</v>
      </c>
      <c r="Y103" s="3">
        <f>V103/MAX(V$2:V103)-1</f>
        <v>-4.50705109166053E-2</v>
      </c>
      <c r="Z103" s="3">
        <f>W103/MAX(W$2:W103)-1</f>
        <v>-3.3490068369426251E-2</v>
      </c>
      <c r="AA103" s="2"/>
      <c r="AF103" s="2"/>
      <c r="AG103" s="2"/>
      <c r="AH103" s="2"/>
      <c r="AI103" s="2"/>
    </row>
    <row r="104" spans="1:35" x14ac:dyDescent="0.25">
      <c r="A104" s="34">
        <v>40695</v>
      </c>
      <c r="B104" s="41">
        <v>18.3</v>
      </c>
      <c r="C104" s="4">
        <f t="shared" si="20"/>
        <v>0.18446601941747587</v>
      </c>
      <c r="D104" s="41">
        <v>127.81</v>
      </c>
      <c r="E104" s="4">
        <f t="shared" si="21"/>
        <v>-2.2410891846412762E-2</v>
      </c>
      <c r="F104" s="42">
        <v>17.95</v>
      </c>
      <c r="G104" s="42">
        <v>19.55</v>
      </c>
      <c r="H104" s="41">
        <v>16.872426227965963</v>
      </c>
      <c r="I104" s="4">
        <f>G104/F104-1</f>
        <v>8.9136490250696365E-2</v>
      </c>
      <c r="J104" s="4">
        <f>F104/B104-1</f>
        <v>-1.9125683060109422E-2</v>
      </c>
      <c r="K104" s="41">
        <v>49.11</v>
      </c>
      <c r="L104" s="4">
        <f t="shared" si="14"/>
        <v>6.3217146568521398E-2</v>
      </c>
      <c r="M104" s="43">
        <v>17.55</v>
      </c>
      <c r="N104" s="4">
        <f t="shared" si="15"/>
        <v>-6.7481402763018061E-2</v>
      </c>
      <c r="O104" s="4" t="str">
        <f>IF(J104&lt;-2.5%,L105+IF(AC$2="Yes",E105,0),"")</f>
        <v/>
      </c>
      <c r="P104" s="4">
        <f>IF(AND(I104&gt;5%,I104&lt;20%),N105-IF(AC$2="Yes",E105,0),"")</f>
        <v>1.4200789054086949E-2</v>
      </c>
      <c r="Q104" s="4">
        <f>IF(COUNT(O104:P104)=2,"",IF(COUNT(O104:P104)=1,SUM(O104:P104)+IF(AC$2="Yes",IF(O104&lt;&gt;"",E105,-E105),0),""))</f>
        <v>1.5296165002760764E-2</v>
      </c>
      <c r="R104" s="4" t="str">
        <f>IF(O104&lt;&gt;"",E105,"")</f>
        <v/>
      </c>
      <c r="S104" s="4">
        <f>IF(P104&lt;&gt;"",-E105,"")</f>
        <v>1.0953759486738157E-3</v>
      </c>
      <c r="T104" s="4">
        <f t="shared" si="16"/>
        <v>1.0953759486738157E-3</v>
      </c>
      <c r="U104" s="43">
        <f t="shared" si="17"/>
        <v>89.361132568291495</v>
      </c>
      <c r="V104" s="43">
        <f t="shared" si="18"/>
        <v>124.09165053461614</v>
      </c>
      <c r="W104" s="43">
        <f t="shared" si="19"/>
        <v>114.83037574521744</v>
      </c>
      <c r="X104" s="3">
        <f>U104/MAX(U$2:U104)-1</f>
        <v>-0.10952704272784264</v>
      </c>
      <c r="Y104" s="3">
        <f>V104/MAX(V$2:V104)-1</f>
        <v>-3.1509758680604905E-2</v>
      </c>
      <c r="Z104" s="3">
        <f>W104/MAX(W$2:W104)-1</f>
        <v>-1.870617297839805E-2</v>
      </c>
      <c r="AA104" s="2"/>
      <c r="AF104" s="2"/>
      <c r="AG104" s="2"/>
      <c r="AH104" s="2"/>
      <c r="AI104" s="2"/>
    </row>
    <row r="105" spans="1:35" x14ac:dyDescent="0.25">
      <c r="A105" s="34">
        <v>40696</v>
      </c>
      <c r="B105" s="41">
        <v>18.09</v>
      </c>
      <c r="C105" s="4">
        <f t="shared" si="20"/>
        <v>-1.1475409836065653E-2</v>
      </c>
      <c r="D105" s="41">
        <v>127.67</v>
      </c>
      <c r="E105" s="4">
        <f t="shared" si="21"/>
        <v>-1.0953759486738157E-3</v>
      </c>
      <c r="F105" s="42">
        <v>17.8</v>
      </c>
      <c r="G105" s="42">
        <v>19.350000000000001</v>
      </c>
      <c r="H105" s="41">
        <v>17.093803277426698</v>
      </c>
      <c r="I105" s="4">
        <f>G105/F105-1</f>
        <v>8.7078651685393194E-2</v>
      </c>
      <c r="J105" s="4">
        <f>F105/B105-1</f>
        <v>-1.6030956329463719E-2</v>
      </c>
      <c r="K105" s="41">
        <v>48.51</v>
      </c>
      <c r="L105" s="4">
        <f t="shared" si="14"/>
        <v>-1.2217470983506451E-2</v>
      </c>
      <c r="M105" s="43">
        <v>17.78</v>
      </c>
      <c r="N105" s="4">
        <f t="shared" si="15"/>
        <v>1.3105413105413133E-2</v>
      </c>
      <c r="O105" s="4" t="str">
        <f>IF(J105&lt;-2.5%,L106+IF(AC$2="Yes",E106,0),"")</f>
        <v/>
      </c>
      <c r="P105" s="4">
        <f>IF(AND(I105&gt;5%,I105&lt;20%),N106-IF(AC$2="Yes",E106,0),"")</f>
        <v>9.3850912561674882E-3</v>
      </c>
      <c r="Q105" s="4">
        <f>IF(COUNT(O105:P105)=2,"",IF(COUNT(O105:P105)=1,SUM(O105:P105)+IF(AC$2="Yes",IF(O105&lt;&gt;"",E106,-E106),0),""))</f>
        <v>1.9332612208623035E-2</v>
      </c>
      <c r="R105" s="4" t="str">
        <f>IF(O105&lt;&gt;"",E106,"")</f>
        <v/>
      </c>
      <c r="S105" s="4">
        <f>IF(P105&lt;&gt;"",-E106,"")</f>
        <v>9.9475209524555464E-3</v>
      </c>
      <c r="T105" s="4">
        <f t="shared" si="16"/>
        <v>9.9475209524555464E-3</v>
      </c>
      <c r="U105" s="43">
        <f t="shared" si="17"/>
        <v>89.361132568291495</v>
      </c>
      <c r="V105" s="43">
        <f t="shared" si="18"/>
        <v>125.25626199901195</v>
      </c>
      <c r="W105" s="43">
        <f t="shared" si="19"/>
        <v>117.0503468692702</v>
      </c>
      <c r="X105" s="3">
        <f>U105/MAX(U$2:U105)-1</f>
        <v>-0.10952704272784264</v>
      </c>
      <c r="Y105" s="3">
        <f>V105/MAX(V$2:V105)-1</f>
        <v>-2.2420389385114703E-2</v>
      </c>
      <c r="Z105" s="3">
        <f>W105/MAX(W$2:W105)-1</f>
        <v>0</v>
      </c>
      <c r="AA105" s="2"/>
      <c r="AF105" s="2"/>
      <c r="AG105" s="2"/>
      <c r="AH105" s="2"/>
      <c r="AI105" s="2"/>
    </row>
    <row r="106" spans="1:35" x14ac:dyDescent="0.25">
      <c r="A106" s="34">
        <v>40697</v>
      </c>
      <c r="B106" s="41">
        <v>17.95</v>
      </c>
      <c r="C106" s="4">
        <f t="shared" si="20"/>
        <v>-7.7390823659481134E-3</v>
      </c>
      <c r="D106" s="41">
        <v>126.4</v>
      </c>
      <c r="E106" s="4">
        <f t="shared" si="21"/>
        <v>-9.9475209524555464E-3</v>
      </c>
      <c r="F106" s="42">
        <v>17.95</v>
      </c>
      <c r="G106" s="42">
        <v>19.45</v>
      </c>
      <c r="H106" s="41">
        <v>17.249475408803661</v>
      </c>
      <c r="I106" s="4">
        <f>G106/F106-1</f>
        <v>8.3565459610027926E-2</v>
      </c>
      <c r="J106" s="4">
        <f>F106/B106-1</f>
        <v>0</v>
      </c>
      <c r="K106" s="41">
        <v>48.54</v>
      </c>
      <c r="L106" s="4">
        <f t="shared" si="14"/>
        <v>6.1842918985788309E-4</v>
      </c>
      <c r="M106" s="43">
        <v>17.77</v>
      </c>
      <c r="N106" s="4">
        <f t="shared" si="15"/>
        <v>-5.6242969628805817E-4</v>
      </c>
      <c r="O106" s="4" t="str">
        <f>IF(J106&lt;-2.5%,L107+IF(AC$2="Yes",E107,0),"")</f>
        <v/>
      </c>
      <c r="P106" s="4">
        <f>IF(AND(I106&gt;5%,I106&lt;20%),N107-IF(AC$2="Yes",E107,0),"")</f>
        <v>-5.1556278181831283E-3</v>
      </c>
      <c r="Q106" s="4">
        <f>IF(COUNT(O106:P106)=2,"",IF(COUNT(O106:P106)=1,SUM(O106:P106)+IF(AC$2="Yes",IF(O106&lt;&gt;"",E107,-E107),0),""))</f>
        <v>5.4456380046017383E-3</v>
      </c>
      <c r="R106" s="4" t="str">
        <f>IF(O106&lt;&gt;"",E107,"")</f>
        <v/>
      </c>
      <c r="S106" s="4">
        <f>IF(P106&lt;&gt;"",-E107,"")</f>
        <v>1.0601265822784867E-2</v>
      </c>
      <c r="T106" s="4">
        <f t="shared" si="16"/>
        <v>1.0601265822784867E-2</v>
      </c>
      <c r="U106" s="43">
        <f t="shared" si="17"/>
        <v>89.361132568291495</v>
      </c>
      <c r="V106" s="43">
        <f t="shared" si="18"/>
        <v>124.61048733024822</v>
      </c>
      <c r="W106" s="43">
        <f t="shared" si="19"/>
        <v>117.68776068663331</v>
      </c>
      <c r="X106" s="3">
        <f>U106/MAX(U$2:U106)-1</f>
        <v>-0.10952704272784264</v>
      </c>
      <c r="Y106" s="3">
        <f>V106/MAX(V$2:V106)-1</f>
        <v>-2.7460426020089357E-2</v>
      </c>
      <c r="Z106" s="3">
        <f>W106/MAX(W$2:W106)-1</f>
        <v>0</v>
      </c>
      <c r="AA106" s="2"/>
      <c r="AF106" s="2"/>
      <c r="AG106" s="2"/>
      <c r="AH106" s="2"/>
      <c r="AI106" s="2"/>
    </row>
    <row r="107" spans="1:35" x14ac:dyDescent="0.25">
      <c r="A107" s="34">
        <v>40700</v>
      </c>
      <c r="B107" s="41">
        <v>18.489999999999998</v>
      </c>
      <c r="C107" s="4">
        <f t="shared" si="20"/>
        <v>3.0083565459609884E-2</v>
      </c>
      <c r="D107" s="41">
        <v>125.06</v>
      </c>
      <c r="E107" s="4">
        <f t="shared" si="21"/>
        <v>-1.0601265822784867E-2</v>
      </c>
      <c r="F107" s="42">
        <v>18.2</v>
      </c>
      <c r="G107" s="42">
        <v>19.649999999999999</v>
      </c>
      <c r="H107" s="41">
        <v>17.475025334475724</v>
      </c>
      <c r="I107" s="4">
        <f>G107/F107-1</f>
        <v>7.9670329670329609E-2</v>
      </c>
      <c r="J107" s="4">
        <f>F107/B107-1</f>
        <v>-1.568415359653863E-2</v>
      </c>
      <c r="K107" s="41">
        <v>49.33</v>
      </c>
      <c r="L107" s="4">
        <f t="shared" si="14"/>
        <v>1.6275236918005698E-2</v>
      </c>
      <c r="M107" s="43">
        <v>17.489999999999998</v>
      </c>
      <c r="N107" s="4">
        <f t="shared" si="15"/>
        <v>-1.5756893640967995E-2</v>
      </c>
      <c r="O107" s="4" t="str">
        <f>IF(J107&lt;-2.5%,L108+IF(AC$2="Yes",E108,0),"")</f>
        <v/>
      </c>
      <c r="P107" s="4">
        <f>IF(AND(I107&gt;5%,I107&lt;20%),N108-IF(AC$2="Yes",E108,0),"")</f>
        <v>1.1423081814954217E-2</v>
      </c>
      <c r="Q107" s="4">
        <f>IF(COUNT(O107:P107)=2,"",IF(COUNT(O107:P107)=1,SUM(O107:P107)+IF(AC$2="Yes",IF(O107&lt;&gt;"",E108,-E108),0),""))</f>
        <v>1.198281314391636E-2</v>
      </c>
      <c r="R107" s="4" t="str">
        <f>IF(O107&lt;&gt;"",E108,"")</f>
        <v/>
      </c>
      <c r="S107" s="4">
        <f>IF(P107&lt;&gt;"",-E108,"")</f>
        <v>5.5973132896214306E-4</v>
      </c>
      <c r="T107" s="4">
        <f t="shared" si="16"/>
        <v>5.5973132896214306E-4</v>
      </c>
      <c r="U107" s="43">
        <f t="shared" si="17"/>
        <v>89.361132568291495</v>
      </c>
      <c r="V107" s="43">
        <f t="shared" si="18"/>
        <v>126.03392312202294</v>
      </c>
      <c r="W107" s="43">
        <f t="shared" si="19"/>
        <v>119.09799113226718</v>
      </c>
      <c r="X107" s="3">
        <f>U107/MAX(U$2:U107)-1</f>
        <v>-0.10952704272784264</v>
      </c>
      <c r="Y107" s="3">
        <f>V107/MAX(V$2:V107)-1</f>
        <v>-1.6351026898236309E-2</v>
      </c>
      <c r="Z107" s="3">
        <f>W107/MAX(W$2:W107)-1</f>
        <v>0</v>
      </c>
      <c r="AA107" s="2"/>
      <c r="AF107" s="2"/>
      <c r="AG107" s="2"/>
      <c r="AH107" s="2"/>
      <c r="AI107" s="2"/>
    </row>
    <row r="108" spans="1:35" x14ac:dyDescent="0.25">
      <c r="A108" s="34">
        <v>40701</v>
      </c>
      <c r="B108" s="41">
        <v>18.07</v>
      </c>
      <c r="C108" s="4">
        <f t="shared" si="20"/>
        <v>-2.2714981070849016E-2</v>
      </c>
      <c r="D108" s="41">
        <v>124.99</v>
      </c>
      <c r="E108" s="4">
        <f t="shared" si="21"/>
        <v>-5.5973132896214306E-4</v>
      </c>
      <c r="F108" s="42">
        <v>18.100000000000001</v>
      </c>
      <c r="G108" s="42">
        <v>19.350000000000001</v>
      </c>
      <c r="H108" s="41">
        <v>17.583202546389227</v>
      </c>
      <c r="I108" s="4">
        <f>G108/F108-1</f>
        <v>6.9060773480662974E-2</v>
      </c>
      <c r="J108" s="4">
        <f>F108/B108-1</f>
        <v>1.6602102933038765E-3</v>
      </c>
      <c r="K108" s="41">
        <v>48.69</v>
      </c>
      <c r="L108" s="4">
        <f t="shared" ref="L108:L171" si="22">K108/K107-1</f>
        <v>-1.2973849584431374E-2</v>
      </c>
      <c r="M108" s="43">
        <v>17.68</v>
      </c>
      <c r="N108" s="4">
        <f t="shared" si="15"/>
        <v>1.0863350485992074E-2</v>
      </c>
      <c r="O108" s="4" t="str">
        <f>IF(J108&lt;-2.5%,L109+IF(AC$2="Yes",E109,0),"")</f>
        <v/>
      </c>
      <c r="P108" s="4">
        <f>IF(AND(I108&gt;5%,I108&lt;20%),N109-IF(AC$2="Yes",E109,0),"")</f>
        <v>-1.216237570498846E-2</v>
      </c>
      <c r="Q108" s="4">
        <f>IF(COUNT(O108:P108)=2,"",IF(COUNT(O108:P108)=1,SUM(O108:P108)+IF(AC$2="Yes",IF(O108&lt;&gt;"",E109,-E109),0),""))</f>
        <v>-7.9220364778502805E-3</v>
      </c>
      <c r="R108" s="4" t="str">
        <f>IF(O108&lt;&gt;"",E109,"")</f>
        <v/>
      </c>
      <c r="S108" s="4">
        <f>IF(P108&lt;&gt;"",-E109,"")</f>
        <v>4.240339227138179E-3</v>
      </c>
      <c r="T108" s="4">
        <f t="shared" si="16"/>
        <v>4.240339227138179E-3</v>
      </c>
      <c r="U108" s="43">
        <f t="shared" si="17"/>
        <v>89.361132568291495</v>
      </c>
      <c r="V108" s="43">
        <f t="shared" si="18"/>
        <v>124.50105119743927</v>
      </c>
      <c r="W108" s="43">
        <f t="shared" si="19"/>
        <v>118.15449250207867</v>
      </c>
      <c r="X108" s="3">
        <f>U108/MAX(U$2:U108)-1</f>
        <v>-0.10952704272784264</v>
      </c>
      <c r="Y108" s="3">
        <f>V108/MAX(V$2:V108)-1</f>
        <v>-2.8314535270926089E-2</v>
      </c>
      <c r="Z108" s="3">
        <f>W108/MAX(W$2:W108)-1</f>
        <v>-7.9220364778502805E-3</v>
      </c>
      <c r="AA108" s="2"/>
      <c r="AF108" s="2"/>
      <c r="AG108" s="2"/>
      <c r="AH108" s="2"/>
      <c r="AI108" s="2"/>
    </row>
    <row r="109" spans="1:35" x14ac:dyDescent="0.25">
      <c r="A109" s="34">
        <v>40702</v>
      </c>
      <c r="B109" s="41">
        <v>18.79</v>
      </c>
      <c r="C109" s="4">
        <f t="shared" si="20"/>
        <v>3.9845047039291481E-2</v>
      </c>
      <c r="D109" s="41">
        <v>124.46</v>
      </c>
      <c r="E109" s="4">
        <f t="shared" si="21"/>
        <v>-4.240339227138179E-3</v>
      </c>
      <c r="F109" s="42">
        <v>18.5</v>
      </c>
      <c r="G109" s="42">
        <v>19.55</v>
      </c>
      <c r="H109" s="41">
        <v>17.802620265227549</v>
      </c>
      <c r="I109" s="4">
        <f>G109/F109-1</f>
        <v>5.6756756756756843E-2</v>
      </c>
      <c r="J109" s="4">
        <f>F109/B109-1</f>
        <v>-1.543374135178277E-2</v>
      </c>
      <c r="K109" s="41">
        <v>49.5</v>
      </c>
      <c r="L109" s="4">
        <f t="shared" si="22"/>
        <v>1.6635859519408491E-2</v>
      </c>
      <c r="M109" s="43">
        <v>17.39</v>
      </c>
      <c r="N109" s="4">
        <f t="shared" ref="N109:N172" si="23">M109/M108-1</f>
        <v>-1.6402714932126639E-2</v>
      </c>
      <c r="O109" s="4" t="str">
        <f>IF(J109&lt;-2.5%,L110+IF(AC$2="Yes",E110,0),"")</f>
        <v/>
      </c>
      <c r="P109" s="4">
        <f>IF(AND(I109&gt;5%,I109&lt;20%),N110-IF(AC$2="Yes",E110,0),"")</f>
        <v>2.341935447504695E-2</v>
      </c>
      <c r="Q109" s="4">
        <f>IF(COUNT(O109:P109)=2,"",IF(COUNT(O109:P109)=1,SUM(O109:P109)+IF(AC$2="Yes",IF(O109&lt;&gt;"",E110,-E110),0),""))</f>
        <v>1.578638002542454E-2</v>
      </c>
      <c r="R109" s="4" t="str">
        <f>IF(O109&lt;&gt;"",E110,"")</f>
        <v/>
      </c>
      <c r="S109" s="4">
        <f>IF(P109&lt;&gt;"",-E110,"")</f>
        <v>-7.6329744496224095E-3</v>
      </c>
      <c r="T109" s="4">
        <f t="shared" si="16"/>
        <v>-7.6329744496224095E-3</v>
      </c>
      <c r="U109" s="43">
        <f t="shared" si="17"/>
        <v>89.361132568291495</v>
      </c>
      <c r="V109" s="43">
        <f t="shared" si="18"/>
        <v>127.41678544794807</v>
      </c>
      <c r="W109" s="43">
        <f t="shared" si="19"/>
        <v>120.01972422242766</v>
      </c>
      <c r="X109" s="3">
        <f>U109/MAX(U$2:U109)-1</f>
        <v>-0.10952704272784264</v>
      </c>
      <c r="Y109" s="3">
        <f>V109/MAX(V$2:V109)-1</f>
        <v>-5.558288934185085E-3</v>
      </c>
      <c r="Z109" s="3">
        <f>W109/MAX(W$2:W109)-1</f>
        <v>0</v>
      </c>
      <c r="AA109" s="2"/>
      <c r="AF109" s="2"/>
      <c r="AG109" s="2"/>
      <c r="AH109" s="2"/>
      <c r="AI109" s="2"/>
    </row>
    <row r="110" spans="1:35" x14ac:dyDescent="0.25">
      <c r="A110" s="34">
        <v>40703</v>
      </c>
      <c r="B110" s="41">
        <v>17.77</v>
      </c>
      <c r="C110" s="4">
        <f t="shared" si="20"/>
        <v>-5.4284193720063878E-2</v>
      </c>
      <c r="D110" s="41">
        <v>125.41</v>
      </c>
      <c r="E110" s="4">
        <f t="shared" si="21"/>
        <v>7.6329744496224095E-3</v>
      </c>
      <c r="F110" s="42">
        <v>17.75</v>
      </c>
      <c r="G110" s="42">
        <v>19</v>
      </c>
      <c r="H110" s="41">
        <v>17.79668930791345</v>
      </c>
      <c r="I110" s="4">
        <f>G110/F110-1</f>
        <v>7.0422535211267512E-2</v>
      </c>
      <c r="J110" s="4">
        <f>F110/B110-1</f>
        <v>-1.1254924029262536E-3</v>
      </c>
      <c r="K110" s="41">
        <v>47.91</v>
      </c>
      <c r="L110" s="4">
        <f t="shared" si="22"/>
        <v>-3.2121212121212217E-2</v>
      </c>
      <c r="M110" s="43">
        <v>17.93</v>
      </c>
      <c r="N110" s="4">
        <f t="shared" si="23"/>
        <v>3.1052328924669359E-2</v>
      </c>
      <c r="O110" s="4" t="str">
        <f>IF(J110&lt;-2.5%,L111+IF(AC$2="Yes",E111,0),"")</f>
        <v/>
      </c>
      <c r="P110" s="4">
        <f>IF(AND(I110&gt;5%,I110&lt;20%),N111-IF(AC$2="Yes",E111,0),"")</f>
        <v>-1.8473528410750228E-2</v>
      </c>
      <c r="Q110" s="4">
        <f>IF(COUNT(O110:P110)=2,"",IF(COUNT(O110:P110)=1,SUM(O110:P110)+IF(AC$2="Yes",IF(O110&lt;&gt;"",E111,-E111),0),""))</f>
        <v>-4.5990367434191048E-3</v>
      </c>
      <c r="R110" s="4" t="str">
        <f>IF(O110&lt;&gt;"",E111,"")</f>
        <v/>
      </c>
      <c r="S110" s="4">
        <f>IF(P110&lt;&gt;"",-E111,"")</f>
        <v>1.3874491667331124E-2</v>
      </c>
      <c r="T110" s="4">
        <f t="shared" si="16"/>
        <v>1.3874491667331124E-2</v>
      </c>
      <c r="U110" s="43">
        <f t="shared" si="17"/>
        <v>89.361132568291495</v>
      </c>
      <c r="V110" s="43">
        <f t="shared" si="18"/>
        <v>125.06294784196893</v>
      </c>
      <c r="W110" s="43">
        <f t="shared" si="19"/>
        <v>119.46774910079368</v>
      </c>
      <c r="X110" s="3">
        <f>U110/MAX(U$2:U110)-1</f>
        <v>-0.10952704272784264</v>
      </c>
      <c r="Y110" s="3">
        <f>V110/MAX(V$2:V110)-1</f>
        <v>-2.3929136136394469E-2</v>
      </c>
      <c r="Z110" s="3">
        <f>W110/MAX(W$2:W110)-1</f>
        <v>-4.5990367434191048E-3</v>
      </c>
      <c r="AA110" s="2"/>
      <c r="AF110" s="2"/>
      <c r="AG110" s="2"/>
      <c r="AH110" s="2"/>
      <c r="AI110" s="2"/>
    </row>
    <row r="111" spans="1:35" x14ac:dyDescent="0.25">
      <c r="A111" s="34">
        <v>40704</v>
      </c>
      <c r="B111" s="41">
        <v>18.86</v>
      </c>
      <c r="C111" s="4">
        <f t="shared" si="20"/>
        <v>6.1339335959482266E-2</v>
      </c>
      <c r="D111" s="41">
        <v>123.67</v>
      </c>
      <c r="E111" s="4">
        <f t="shared" si="21"/>
        <v>-1.3874491667331124E-2</v>
      </c>
      <c r="F111" s="42">
        <v>18.899999999999999</v>
      </c>
      <c r="G111" s="42">
        <v>19.600000000000001</v>
      </c>
      <c r="H111" s="41">
        <v>17.99001852465646</v>
      </c>
      <c r="I111" s="4">
        <f>G111/F111-1</f>
        <v>3.7037037037037202E-2</v>
      </c>
      <c r="J111" s="4">
        <f>F111/B111-1</f>
        <v>2.1208907741250282E-3</v>
      </c>
      <c r="K111" s="41">
        <v>49.58</v>
      </c>
      <c r="L111" s="4">
        <f t="shared" si="22"/>
        <v>3.4857023585890268E-2</v>
      </c>
      <c r="M111" s="43">
        <v>17.350000000000001</v>
      </c>
      <c r="N111" s="4">
        <f t="shared" si="23"/>
        <v>-3.2348020078081352E-2</v>
      </c>
      <c r="O111" s="4" t="str">
        <f>IF(J111&lt;-2.5%,L112+IF(AC$2="Yes",E112,0),"")</f>
        <v/>
      </c>
      <c r="P111" s="4" t="str">
        <f>IF(AND(I111&gt;5%,I111&lt;20%),N112-IF(AC$2="Yes",E112,0),"")</f>
        <v/>
      </c>
      <c r="Q111" s="4" t="str">
        <f>IF(COUNT(O111:P111)=2,"",IF(COUNT(O111:P111)=1,SUM(O111:P111)+IF(AC$2="Yes",IF(O111&lt;&gt;"",E112,-E112),0),""))</f>
        <v/>
      </c>
      <c r="R111" s="4" t="str">
        <f>IF(O111&lt;&gt;"",E112,"")</f>
        <v/>
      </c>
      <c r="S111" s="4" t="str">
        <f>IF(P111&lt;&gt;"",-E112,"")</f>
        <v/>
      </c>
      <c r="T111" s="4" t="str">
        <f t="shared" si="16"/>
        <v/>
      </c>
      <c r="U111" s="43">
        <f t="shared" si="17"/>
        <v>89.361132568291495</v>
      </c>
      <c r="V111" s="43">
        <f t="shared" si="18"/>
        <v>125.06294784196893</v>
      </c>
      <c r="W111" s="43">
        <f t="shared" si="19"/>
        <v>119.46774910079368</v>
      </c>
      <c r="X111" s="3">
        <f>U111/MAX(U$2:U111)-1</f>
        <v>-0.10952704272784264</v>
      </c>
      <c r="Y111" s="3">
        <f>V111/MAX(V$2:V111)-1</f>
        <v>-2.3929136136394469E-2</v>
      </c>
      <c r="Z111" s="3">
        <f>W111/MAX(W$2:W111)-1</f>
        <v>-4.5990367434191048E-3</v>
      </c>
      <c r="AA111" s="2"/>
      <c r="AF111" s="2"/>
      <c r="AG111" s="2"/>
      <c r="AH111" s="2"/>
      <c r="AI111" s="2"/>
    </row>
    <row r="112" spans="1:35" x14ac:dyDescent="0.25">
      <c r="A112" s="34">
        <v>40707</v>
      </c>
      <c r="B112" s="41">
        <v>19.61</v>
      </c>
      <c r="C112" s="4">
        <f t="shared" si="20"/>
        <v>3.9766702014846222E-2</v>
      </c>
      <c r="D112" s="41">
        <v>123.77</v>
      </c>
      <c r="E112" s="4">
        <f t="shared" si="21"/>
        <v>8.0860354168343918E-4</v>
      </c>
      <c r="F112" s="42">
        <v>19.55</v>
      </c>
      <c r="G112" s="42">
        <v>20</v>
      </c>
      <c r="H112" s="41">
        <v>18.284560611082558</v>
      </c>
      <c r="I112" s="4">
        <f>G112/F112-1</f>
        <v>2.3017902813299296E-2</v>
      </c>
      <c r="J112" s="4">
        <f>F112/B112-1</f>
        <v>-3.0596634370219089E-3</v>
      </c>
      <c r="K112" s="41">
        <v>50.34</v>
      </c>
      <c r="L112" s="4">
        <f t="shared" si="22"/>
        <v>1.5328761597418472E-2</v>
      </c>
      <c r="M112" s="43">
        <v>17.04</v>
      </c>
      <c r="N112" s="4">
        <f t="shared" si="23"/>
        <v>-1.7867435158501532E-2</v>
      </c>
      <c r="O112" s="4" t="str">
        <f>IF(J112&lt;-2.5%,L113+IF(AC$2="Yes",E113,0),"")</f>
        <v/>
      </c>
      <c r="P112" s="4" t="str">
        <f>IF(AND(I112&gt;5%,I112&lt;20%),N113-IF(AC$2="Yes",E113,0),"")</f>
        <v/>
      </c>
      <c r="Q112" s="4" t="str">
        <f>IF(COUNT(O112:P112)=2,"",IF(COUNT(O112:P112)=1,SUM(O112:P112)+IF(AC$2="Yes",IF(O112&lt;&gt;"",E113,-E113),0),""))</f>
        <v/>
      </c>
      <c r="R112" s="4" t="str">
        <f>IF(O112&lt;&gt;"",E113,"")</f>
        <v/>
      </c>
      <c r="S112" s="4" t="str">
        <f>IF(P112&lt;&gt;"",-E113,"")</f>
        <v/>
      </c>
      <c r="T112" s="4" t="str">
        <f t="shared" si="16"/>
        <v/>
      </c>
      <c r="U112" s="43">
        <f t="shared" si="17"/>
        <v>89.361132568291495</v>
      </c>
      <c r="V112" s="43">
        <f t="shared" si="18"/>
        <v>125.06294784196893</v>
      </c>
      <c r="W112" s="43">
        <f t="shared" si="19"/>
        <v>119.46774910079368</v>
      </c>
      <c r="X112" s="3">
        <f>U112/MAX(U$2:U112)-1</f>
        <v>-0.10952704272784264</v>
      </c>
      <c r="Y112" s="3">
        <f>V112/MAX(V$2:V112)-1</f>
        <v>-2.3929136136394469E-2</v>
      </c>
      <c r="Z112" s="3">
        <f>W112/MAX(W$2:W112)-1</f>
        <v>-4.5990367434191048E-3</v>
      </c>
      <c r="AA112" s="2"/>
      <c r="AF112" s="2"/>
      <c r="AG112" s="2"/>
      <c r="AH112" s="2"/>
      <c r="AI112" s="2"/>
    </row>
    <row r="113" spans="1:35" x14ac:dyDescent="0.25">
      <c r="A113" s="34">
        <v>40708</v>
      </c>
      <c r="B113" s="41">
        <v>18.260000000000002</v>
      </c>
      <c r="C113" s="4">
        <f t="shared" si="20"/>
        <v>-6.8842427332993283E-2</v>
      </c>
      <c r="D113" s="41">
        <v>125.34</v>
      </c>
      <c r="E113" s="4">
        <f t="shared" si="21"/>
        <v>1.2684818615173343E-2</v>
      </c>
      <c r="F113" s="42">
        <v>18.2</v>
      </c>
      <c r="G113" s="42">
        <v>19.2</v>
      </c>
      <c r="H113" s="41">
        <v>18.280095045431185</v>
      </c>
      <c r="I113" s="4">
        <f>G113/F113-1</f>
        <v>5.4945054945054972E-2</v>
      </c>
      <c r="J113" s="4">
        <f>F113/B113-1</f>
        <v>-3.2858707557503752E-3</v>
      </c>
      <c r="K113" s="41">
        <v>48.82</v>
      </c>
      <c r="L113" s="4">
        <f t="shared" si="22"/>
        <v>-3.0194676201827586E-2</v>
      </c>
      <c r="M113" s="43">
        <v>17.55</v>
      </c>
      <c r="N113" s="4">
        <f t="shared" si="23"/>
        <v>2.9929577464788748E-2</v>
      </c>
      <c r="O113" s="4" t="str">
        <f>IF(J113&lt;-2.5%,L114+IF(AC$2="Yes",E114,0),"")</f>
        <v/>
      </c>
      <c r="P113" s="4">
        <f>IF(AND(I113&gt;5%,I113&lt;20%),N114-IF(AC$2="Yes",E114,0),"")</f>
        <v>-6.5969076931259862E-2</v>
      </c>
      <c r="Q113" s="4">
        <f>IF(COUNT(O113:P113)=2,"",IF(COUNT(O113:P113)=1,SUM(O113:P113)+IF(AC$2="Yes",IF(O113&lt;&gt;"",E114,-E114),0),""))</f>
        <v>-4.8177470101835818E-2</v>
      </c>
      <c r="R113" s="4" t="str">
        <f>IF(O113&lt;&gt;"",E114,"")</f>
        <v/>
      </c>
      <c r="S113" s="4">
        <f>IF(P113&lt;&gt;"",-E114,"")</f>
        <v>1.7791606829424045E-2</v>
      </c>
      <c r="T113" s="4">
        <f t="shared" si="16"/>
        <v>1.7791606829424045E-2</v>
      </c>
      <c r="U113" s="43">
        <f t="shared" si="17"/>
        <v>89.361132568291495</v>
      </c>
      <c r="V113" s="43">
        <f t="shared" si="18"/>
        <v>116.81266061453195</v>
      </c>
      <c r="W113" s="43">
        <f t="shared" si="19"/>
        <v>113.71209519035658</v>
      </c>
      <c r="X113" s="3">
        <f>U113/MAX(U$2:U113)-1</f>
        <v>-0.10952704272784264</v>
      </c>
      <c r="Y113" s="3">
        <f>V113/MAX(V$2:V113)-1</f>
        <v>-8.8319630044973896E-2</v>
      </c>
      <c r="Z113" s="3">
        <f>W113/MAX(W$2:W113)-1</f>
        <v>-5.2554936890051529E-2</v>
      </c>
      <c r="AA113" s="2"/>
      <c r="AF113" s="2"/>
      <c r="AG113" s="2"/>
      <c r="AH113" s="2"/>
      <c r="AI113" s="2"/>
    </row>
    <row r="114" spans="1:35" x14ac:dyDescent="0.25">
      <c r="A114" s="34">
        <v>40709</v>
      </c>
      <c r="B114" s="41">
        <v>21.32</v>
      </c>
      <c r="C114" s="4">
        <f t="shared" si="20"/>
        <v>0.16757940854326381</v>
      </c>
      <c r="D114" s="41">
        <v>123.11</v>
      </c>
      <c r="E114" s="4">
        <f t="shared" si="21"/>
        <v>-1.7791606829424045E-2</v>
      </c>
      <c r="F114" s="42">
        <v>20.95</v>
      </c>
      <c r="G114" s="42">
        <v>21.25</v>
      </c>
      <c r="H114" s="41">
        <v>18.832805037170971</v>
      </c>
      <c r="I114" s="4">
        <f>G114/F114-1</f>
        <v>1.4319809069212486E-2</v>
      </c>
      <c r="J114" s="4">
        <f>F114/B114-1</f>
        <v>-1.7354596622889407E-2</v>
      </c>
      <c r="K114" s="41">
        <v>52.92</v>
      </c>
      <c r="L114" s="4">
        <f t="shared" si="22"/>
        <v>8.3981974600573661E-2</v>
      </c>
      <c r="M114" s="43">
        <v>16.079999999999998</v>
      </c>
      <c r="N114" s="4">
        <f t="shared" si="23"/>
        <v>-8.3760683760683907E-2</v>
      </c>
      <c r="O114" s="4" t="str">
        <f>IF(J114&lt;-2.5%,L115+IF(AC$2="Yes",E115,0),"")</f>
        <v/>
      </c>
      <c r="P114" s="4" t="str">
        <f>IF(AND(I114&gt;5%,I114&lt;20%),N115-IF(AC$2="Yes",E115,0),"")</f>
        <v/>
      </c>
      <c r="Q114" s="4" t="str">
        <f>IF(COUNT(O114:P114)=2,"",IF(COUNT(O114:P114)=1,SUM(O114:P114)+IF(AC$2="Yes",IF(O114&lt;&gt;"",E115,-E115),0),""))</f>
        <v/>
      </c>
      <c r="R114" s="4" t="str">
        <f>IF(O114&lt;&gt;"",E115,"")</f>
        <v/>
      </c>
      <c r="S114" s="4" t="str">
        <f>IF(P114&lt;&gt;"",-E115,"")</f>
        <v/>
      </c>
      <c r="T114" s="4" t="str">
        <f t="shared" si="16"/>
        <v/>
      </c>
      <c r="U114" s="43">
        <f t="shared" si="17"/>
        <v>89.361132568291495</v>
      </c>
      <c r="V114" s="43">
        <f t="shared" si="18"/>
        <v>116.81266061453195</v>
      </c>
      <c r="W114" s="43">
        <f t="shared" si="19"/>
        <v>113.71209519035658</v>
      </c>
      <c r="X114" s="3">
        <f>U114/MAX(U$2:U114)-1</f>
        <v>-0.10952704272784264</v>
      </c>
      <c r="Y114" s="3">
        <f>V114/MAX(V$2:V114)-1</f>
        <v>-8.8319630044973896E-2</v>
      </c>
      <c r="Z114" s="3">
        <f>W114/MAX(W$2:W114)-1</f>
        <v>-5.2554936890051529E-2</v>
      </c>
      <c r="AA114" s="2"/>
      <c r="AF114" s="2"/>
      <c r="AG114" s="2"/>
      <c r="AH114" s="2"/>
      <c r="AI114" s="2"/>
    </row>
    <row r="115" spans="1:35" x14ac:dyDescent="0.25">
      <c r="A115" s="34">
        <v>40710</v>
      </c>
      <c r="B115" s="41">
        <v>22.73</v>
      </c>
      <c r="C115" s="4">
        <f t="shared" si="20"/>
        <v>6.6135084427767277E-2</v>
      </c>
      <c r="D115" s="41">
        <v>123.38</v>
      </c>
      <c r="E115" s="4">
        <f t="shared" si="21"/>
        <v>2.1931605880918248E-3</v>
      </c>
      <c r="F115" s="42">
        <v>21.95</v>
      </c>
      <c r="G115" s="42">
        <v>22.3</v>
      </c>
      <c r="H115" s="41">
        <v>19.54138593950352</v>
      </c>
      <c r="I115" s="4">
        <f>G115/F115-1</f>
        <v>1.5945330296127658E-2</v>
      </c>
      <c r="J115" s="4">
        <f>F115/B115-1</f>
        <v>-3.4315882094148709E-2</v>
      </c>
      <c r="K115" s="41">
        <v>55.73</v>
      </c>
      <c r="L115" s="4">
        <f t="shared" si="22"/>
        <v>5.3099017384731662E-2</v>
      </c>
      <c r="M115" s="43">
        <v>15.23</v>
      </c>
      <c r="N115" s="4">
        <f t="shared" si="23"/>
        <v>-5.2860696517412764E-2</v>
      </c>
      <c r="O115" s="4">
        <f>IF(J115&lt;-2.5%,L116+IF(AC$2="Yes",E116,0),"")</f>
        <v>-1.63802841764491E-2</v>
      </c>
      <c r="P115" s="4" t="str">
        <f>IF(AND(I115&gt;5%,I115&lt;20%),N116-IF(AC$2="Yes",E116,0),"")</f>
        <v/>
      </c>
      <c r="Q115" s="4">
        <f>IF(COUNT(O115:P115)=2,"",IF(COUNT(O115:P115)=1,SUM(O115:P115)+IF(AC$2="Yes",IF(O115&lt;&gt;"",E116,-E116),0),""))</f>
        <v>-1.3381418882236096E-2</v>
      </c>
      <c r="R115" s="4">
        <f>IF(O115&lt;&gt;"",E116,"")</f>
        <v>2.9988652942130045E-3</v>
      </c>
      <c r="S115" s="4" t="str">
        <f>IF(P115&lt;&gt;"",-E116,"")</f>
        <v/>
      </c>
      <c r="T115" s="4">
        <f t="shared" si="16"/>
        <v>2.9988652942130045E-3</v>
      </c>
      <c r="U115" s="43">
        <f t="shared" si="17"/>
        <v>87.89737182249354</v>
      </c>
      <c r="V115" s="43">
        <f t="shared" si="18"/>
        <v>116.81266061453195</v>
      </c>
      <c r="W115" s="43">
        <f t="shared" si="19"/>
        <v>112.19046601263771</v>
      </c>
      <c r="X115" s="3">
        <f>U115/MAX(U$2:U115)-1</f>
        <v>-0.1241132428194035</v>
      </c>
      <c r="Y115" s="3">
        <f>V115/MAX(V$2:V115)-1</f>
        <v>-8.8319630044973896E-2</v>
      </c>
      <c r="Z115" s="3">
        <f>W115/MAX(W$2:W115)-1</f>
        <v>-6.5233096147432335E-2</v>
      </c>
      <c r="AA115" s="2"/>
      <c r="AF115" s="2"/>
      <c r="AG115" s="2"/>
      <c r="AH115" s="2"/>
      <c r="AI115" s="2"/>
    </row>
    <row r="116" spans="1:35" x14ac:dyDescent="0.25">
      <c r="A116" s="34">
        <v>40711</v>
      </c>
      <c r="B116" s="41">
        <v>21.85</v>
      </c>
      <c r="C116" s="4">
        <f t="shared" si="20"/>
        <v>-3.8715354157501047E-2</v>
      </c>
      <c r="D116" s="41">
        <v>123.75</v>
      </c>
      <c r="E116" s="4">
        <f t="shared" si="21"/>
        <v>2.9988652942130045E-3</v>
      </c>
      <c r="F116" s="42">
        <v>21.45</v>
      </c>
      <c r="G116" s="42">
        <v>22</v>
      </c>
      <c r="H116" s="41">
        <v>19.96113395050288</v>
      </c>
      <c r="I116" s="4">
        <f>G116/F116-1</f>
        <v>2.5641025641025772E-2</v>
      </c>
      <c r="J116" s="4">
        <f>F116/B116-1</f>
        <v>-1.8306636155606459E-2</v>
      </c>
      <c r="K116" s="41">
        <v>54.65</v>
      </c>
      <c r="L116" s="4">
        <f t="shared" si="22"/>
        <v>-1.9379149470662105E-2</v>
      </c>
      <c r="M116" s="43">
        <v>15.5</v>
      </c>
      <c r="N116" s="4">
        <f t="shared" si="23"/>
        <v>1.7728168089297336E-2</v>
      </c>
      <c r="O116" s="4" t="str">
        <f>IF(J116&lt;-2.5%,L117+IF(AC$2="Yes",E117,0),"")</f>
        <v/>
      </c>
      <c r="P116" s="4" t="str">
        <f>IF(AND(I116&gt;5%,I116&lt;20%),N117-IF(AC$2="Yes",E117,0),"")</f>
        <v/>
      </c>
      <c r="Q116" s="4" t="str">
        <f>IF(COUNT(O116:P116)=2,"",IF(COUNT(O116:P116)=1,SUM(O116:P116)+IF(AC$2="Yes",IF(O116&lt;&gt;"",E117,-E117),0),""))</f>
        <v/>
      </c>
      <c r="R116" s="4" t="str">
        <f>IF(O116&lt;&gt;"",E117,"")</f>
        <v/>
      </c>
      <c r="S116" s="4" t="str">
        <f>IF(P116&lt;&gt;"",-E117,"")</f>
        <v/>
      </c>
      <c r="T116" s="4" t="str">
        <f t="shared" si="16"/>
        <v/>
      </c>
      <c r="U116" s="43">
        <f t="shared" si="17"/>
        <v>87.89737182249354</v>
      </c>
      <c r="V116" s="43">
        <f t="shared" si="18"/>
        <v>116.81266061453195</v>
      </c>
      <c r="W116" s="43">
        <f t="shared" si="19"/>
        <v>112.19046601263771</v>
      </c>
      <c r="X116" s="3">
        <f>U116/MAX(U$2:U116)-1</f>
        <v>-0.1241132428194035</v>
      </c>
      <c r="Y116" s="3">
        <f>V116/MAX(V$2:V116)-1</f>
        <v>-8.8319630044973896E-2</v>
      </c>
      <c r="Z116" s="3">
        <f>W116/MAX(W$2:W116)-1</f>
        <v>-6.5233096147432335E-2</v>
      </c>
      <c r="AA116" s="2"/>
      <c r="AF116" s="2"/>
      <c r="AG116" s="2"/>
      <c r="AH116" s="2"/>
      <c r="AI116" s="2"/>
    </row>
    <row r="117" spans="1:35" x14ac:dyDescent="0.25">
      <c r="A117" s="34">
        <v>40714</v>
      </c>
      <c r="B117" s="41">
        <v>19.989999999999998</v>
      </c>
      <c r="C117" s="4">
        <f t="shared" si="20"/>
        <v>-8.5125858123569875E-2</v>
      </c>
      <c r="D117" s="41">
        <v>124.38</v>
      </c>
      <c r="E117" s="4">
        <f t="shared" si="21"/>
        <v>5.0909090909090349E-3</v>
      </c>
      <c r="F117" s="42">
        <v>20.45</v>
      </c>
      <c r="G117" s="42">
        <v>21.15</v>
      </c>
      <c r="H117" s="41">
        <v>19.966382323138721</v>
      </c>
      <c r="I117" s="4">
        <f>G117/F117-1</f>
        <v>3.4229828850855792E-2</v>
      </c>
      <c r="J117" s="4">
        <f>F117/B117-1</f>
        <v>2.3011505752876582E-2</v>
      </c>
      <c r="K117" s="41">
        <v>52.21</v>
      </c>
      <c r="L117" s="4">
        <f t="shared" si="22"/>
        <v>-4.4647758462945997E-2</v>
      </c>
      <c r="M117" s="43">
        <v>16.170000000000002</v>
      </c>
      <c r="N117" s="4">
        <f t="shared" si="23"/>
        <v>4.3225806451613114E-2</v>
      </c>
      <c r="O117" s="4" t="str">
        <f>IF(J117&lt;-2.5%,L118+IF(AC$2="Yes",E118,0),"")</f>
        <v/>
      </c>
      <c r="P117" s="4" t="str">
        <f>IF(AND(I117&gt;5%,I117&lt;20%),N118-IF(AC$2="Yes",E118,0),"")</f>
        <v/>
      </c>
      <c r="Q117" s="4" t="str">
        <f>IF(COUNT(O117:P117)=2,"",IF(COUNT(O117:P117)=1,SUM(O117:P117)+IF(AC$2="Yes",IF(O117&lt;&gt;"",E118,-E118),0),""))</f>
        <v/>
      </c>
      <c r="R117" s="4" t="str">
        <f>IF(O117&lt;&gt;"",E118,"")</f>
        <v/>
      </c>
      <c r="S117" s="4" t="str">
        <f>IF(P117&lt;&gt;"",-E118,"")</f>
        <v/>
      </c>
      <c r="T117" s="4" t="str">
        <f t="shared" si="16"/>
        <v/>
      </c>
      <c r="U117" s="43">
        <f t="shared" si="17"/>
        <v>87.89737182249354</v>
      </c>
      <c r="V117" s="43">
        <f t="shared" si="18"/>
        <v>116.81266061453195</v>
      </c>
      <c r="W117" s="43">
        <f t="shared" si="19"/>
        <v>112.19046601263771</v>
      </c>
      <c r="X117" s="3">
        <f>U117/MAX(U$2:U117)-1</f>
        <v>-0.1241132428194035</v>
      </c>
      <c r="Y117" s="3">
        <f>V117/MAX(V$2:V117)-1</f>
        <v>-8.8319630044973896E-2</v>
      </c>
      <c r="Z117" s="3">
        <f>W117/MAX(W$2:W117)-1</f>
        <v>-6.5233096147432335E-2</v>
      </c>
      <c r="AA117" s="2"/>
      <c r="AF117" s="2"/>
      <c r="AG117" s="2"/>
      <c r="AH117" s="2"/>
      <c r="AI117" s="2"/>
    </row>
    <row r="118" spans="1:35" x14ac:dyDescent="0.25">
      <c r="A118" s="34">
        <v>40715</v>
      </c>
      <c r="B118" s="41">
        <v>18.86</v>
      </c>
      <c r="C118" s="4">
        <f t="shared" si="20"/>
        <v>-5.652826413206602E-2</v>
      </c>
      <c r="D118" s="41">
        <v>126.08</v>
      </c>
      <c r="E118" s="4">
        <f t="shared" si="21"/>
        <v>1.3667792249557831E-2</v>
      </c>
      <c r="F118" s="42">
        <v>19.95</v>
      </c>
      <c r="G118" s="42">
        <v>20.8</v>
      </c>
      <c r="H118" s="41">
        <v>19.765221900749861</v>
      </c>
      <c r="I118" s="4">
        <f>G118/F118-1</f>
        <v>4.2606516290726981E-2</v>
      </c>
      <c r="J118" s="4">
        <f>F118/B118-1</f>
        <v>5.7794273594909962E-2</v>
      </c>
      <c r="K118" s="41">
        <v>50.54</v>
      </c>
      <c r="L118" s="4">
        <f t="shared" si="22"/>
        <v>-3.1986209538402588E-2</v>
      </c>
      <c r="M118" s="43">
        <v>16.7</v>
      </c>
      <c r="N118" s="4">
        <f t="shared" si="23"/>
        <v>3.2776747062461142E-2</v>
      </c>
      <c r="O118" s="4" t="str">
        <f>IF(J118&lt;-2.5%,L119+IF(AC$2="Yes",E119,0),"")</f>
        <v/>
      </c>
      <c r="P118" s="4" t="str">
        <f>IF(AND(I118&gt;5%,I118&lt;20%),N119-IF(AC$2="Yes",E119,0),"")</f>
        <v/>
      </c>
      <c r="Q118" s="4" t="str">
        <f>IF(COUNT(O118:P118)=2,"",IF(COUNT(O118:P118)=1,SUM(O118:P118)+IF(AC$2="Yes",IF(O118&lt;&gt;"",E119,-E119),0),""))</f>
        <v/>
      </c>
      <c r="R118" s="4" t="str">
        <f>IF(O118&lt;&gt;"",E119,"")</f>
        <v/>
      </c>
      <c r="S118" s="4" t="str">
        <f>IF(P118&lt;&gt;"",-E119,"")</f>
        <v/>
      </c>
      <c r="T118" s="4" t="str">
        <f t="shared" si="16"/>
        <v/>
      </c>
      <c r="U118" s="43">
        <f t="shared" si="17"/>
        <v>87.89737182249354</v>
      </c>
      <c r="V118" s="43">
        <f t="shared" si="18"/>
        <v>116.81266061453195</v>
      </c>
      <c r="W118" s="43">
        <f t="shared" si="19"/>
        <v>112.19046601263771</v>
      </c>
      <c r="X118" s="3">
        <f>U118/MAX(U$2:U118)-1</f>
        <v>-0.1241132428194035</v>
      </c>
      <c r="Y118" s="3">
        <f>V118/MAX(V$2:V118)-1</f>
        <v>-8.8319630044973896E-2</v>
      </c>
      <c r="Z118" s="3">
        <f>W118/MAX(W$2:W118)-1</f>
        <v>-6.5233096147432335E-2</v>
      </c>
      <c r="AA118" s="2"/>
      <c r="AF118" s="2"/>
      <c r="AG118" s="2"/>
      <c r="AH118" s="2"/>
      <c r="AI118" s="2"/>
    </row>
    <row r="119" spans="1:35" x14ac:dyDescent="0.25">
      <c r="A119" s="34">
        <v>40716</v>
      </c>
      <c r="B119" s="41">
        <v>18.52</v>
      </c>
      <c r="C119" s="4">
        <f t="shared" si="20"/>
        <v>-1.8027571580063628E-2</v>
      </c>
      <c r="D119" s="41">
        <v>125.32</v>
      </c>
      <c r="E119" s="4">
        <f t="shared" si="21"/>
        <v>-6.0279187817259272E-3</v>
      </c>
      <c r="F119" s="42">
        <v>20.3</v>
      </c>
      <c r="G119" s="42">
        <v>21.1</v>
      </c>
      <c r="H119" s="41">
        <v>19.538817918795342</v>
      </c>
      <c r="I119" s="4">
        <f>G119/F119-1</f>
        <v>3.9408866995073843E-2</v>
      </c>
      <c r="J119" s="4">
        <f>F119/B119-1</f>
        <v>9.6112311015118745E-2</v>
      </c>
      <c r="K119" s="41">
        <v>51.07</v>
      </c>
      <c r="L119" s="4">
        <f t="shared" si="22"/>
        <v>1.0486743173723889E-2</v>
      </c>
      <c r="M119" s="43">
        <v>16.559999999999999</v>
      </c>
      <c r="N119" s="4">
        <f t="shared" si="23"/>
        <v>-8.3832335329341312E-3</v>
      </c>
      <c r="O119" s="4" t="str">
        <f>IF(J119&lt;-2.5%,L120+IF(AC$2="Yes",E120,0),"")</f>
        <v/>
      </c>
      <c r="P119" s="4" t="str">
        <f>IF(AND(I119&gt;5%,I119&lt;20%),N120-IF(AC$2="Yes",E120,0),"")</f>
        <v/>
      </c>
      <c r="Q119" s="4" t="str">
        <f>IF(COUNT(O119:P119)=2,"",IF(COUNT(O119:P119)=1,SUM(O119:P119)+IF(AC$2="Yes",IF(O119&lt;&gt;"",E120,-E120),0),""))</f>
        <v/>
      </c>
      <c r="R119" s="4" t="str">
        <f>IF(O119&lt;&gt;"",E120,"")</f>
        <v/>
      </c>
      <c r="S119" s="4" t="str">
        <f>IF(P119&lt;&gt;"",-E120,"")</f>
        <v/>
      </c>
      <c r="T119" s="4" t="str">
        <f t="shared" si="16"/>
        <v/>
      </c>
      <c r="U119" s="43">
        <f t="shared" si="17"/>
        <v>87.89737182249354</v>
      </c>
      <c r="V119" s="43">
        <f t="shared" si="18"/>
        <v>116.81266061453195</v>
      </c>
      <c r="W119" s="43">
        <f t="shared" si="19"/>
        <v>112.19046601263771</v>
      </c>
      <c r="X119" s="3">
        <f>U119/MAX(U$2:U119)-1</f>
        <v>-0.1241132428194035</v>
      </c>
      <c r="Y119" s="3">
        <f>V119/MAX(V$2:V119)-1</f>
        <v>-8.8319630044973896E-2</v>
      </c>
      <c r="Z119" s="3">
        <f>W119/MAX(W$2:W119)-1</f>
        <v>-6.5233096147432335E-2</v>
      </c>
      <c r="AA119" s="2"/>
      <c r="AF119" s="2"/>
      <c r="AG119" s="2"/>
      <c r="AH119" s="2"/>
      <c r="AI119" s="2"/>
    </row>
    <row r="120" spans="1:35" x14ac:dyDescent="0.25">
      <c r="A120" s="34">
        <v>40717</v>
      </c>
      <c r="B120" s="41">
        <v>19.29</v>
      </c>
      <c r="C120" s="4">
        <f t="shared" si="20"/>
        <v>4.1576673866090763E-2</v>
      </c>
      <c r="D120" s="41">
        <v>124.96</v>
      </c>
      <c r="E120" s="4">
        <f t="shared" si="21"/>
        <v>-2.8726460261729869E-3</v>
      </c>
      <c r="F120" s="42">
        <v>19.850000000000001</v>
      </c>
      <c r="G120" s="42">
        <v>20.8</v>
      </c>
      <c r="H120" s="41">
        <v>19.493578297196187</v>
      </c>
      <c r="I120" s="4">
        <f>G120/F120-1</f>
        <v>4.7858942065491128E-2</v>
      </c>
      <c r="J120" s="4">
        <f>F120/B120-1</f>
        <v>2.9030585795749131E-2</v>
      </c>
      <c r="K120" s="41">
        <v>51.03</v>
      </c>
      <c r="L120" s="4">
        <f t="shared" si="22"/>
        <v>-7.8323869199137253E-4</v>
      </c>
      <c r="M120" s="43">
        <v>16.54</v>
      </c>
      <c r="N120" s="4">
        <f t="shared" si="23"/>
        <v>-1.2077294685990392E-3</v>
      </c>
      <c r="O120" s="4" t="str">
        <f>IF(J120&lt;-2.5%,L121+IF(AC$2="Yes",E121,0),"")</f>
        <v/>
      </c>
      <c r="P120" s="4" t="str">
        <f>IF(AND(I120&gt;5%,I120&lt;20%),N121-IF(AC$2="Yes",E121,0),"")</f>
        <v/>
      </c>
      <c r="Q120" s="4" t="str">
        <f>IF(COUNT(O120:P120)=2,"",IF(COUNT(O120:P120)=1,SUM(O120:P120)+IF(AC$2="Yes",IF(O120&lt;&gt;"",E121,-E121),0),""))</f>
        <v/>
      </c>
      <c r="R120" s="4" t="str">
        <f>IF(O120&lt;&gt;"",E121,"")</f>
        <v/>
      </c>
      <c r="S120" s="4" t="str">
        <f>IF(P120&lt;&gt;"",-E121,"")</f>
        <v/>
      </c>
      <c r="T120" s="4" t="str">
        <f t="shared" si="16"/>
        <v/>
      </c>
      <c r="U120" s="43">
        <f t="shared" si="17"/>
        <v>87.89737182249354</v>
      </c>
      <c r="V120" s="43">
        <f t="shared" si="18"/>
        <v>116.81266061453195</v>
      </c>
      <c r="W120" s="43">
        <f t="shared" si="19"/>
        <v>112.19046601263771</v>
      </c>
      <c r="X120" s="3">
        <f>U120/MAX(U$2:U120)-1</f>
        <v>-0.1241132428194035</v>
      </c>
      <c r="Y120" s="3">
        <f>V120/MAX(V$2:V120)-1</f>
        <v>-8.8319630044973896E-2</v>
      </c>
      <c r="Z120" s="3">
        <f>W120/MAX(W$2:W120)-1</f>
        <v>-6.5233096147432335E-2</v>
      </c>
      <c r="AA120" s="2"/>
      <c r="AF120" s="2"/>
      <c r="AG120" s="2"/>
      <c r="AH120" s="2"/>
      <c r="AI120" s="2"/>
    </row>
    <row r="121" spans="1:35" x14ac:dyDescent="0.25">
      <c r="A121" s="34">
        <v>40718</v>
      </c>
      <c r="B121" s="41">
        <v>21.1</v>
      </c>
      <c r="C121" s="4">
        <f t="shared" si="20"/>
        <v>9.383100051840354E-2</v>
      </c>
      <c r="D121" s="41">
        <v>123.51</v>
      </c>
      <c r="E121" s="4">
        <f t="shared" si="21"/>
        <v>-1.1603713188220177E-2</v>
      </c>
      <c r="F121" s="42">
        <v>21.05</v>
      </c>
      <c r="G121" s="42">
        <v>21.55</v>
      </c>
      <c r="H121" s="41">
        <v>19.785654970433246</v>
      </c>
      <c r="I121" s="4">
        <f>G121/F121-1</f>
        <v>2.3752969121140222E-2</v>
      </c>
      <c r="J121" s="4">
        <f>F121/B121-1</f>
        <v>-2.3696682464455776E-3</v>
      </c>
      <c r="K121" s="41">
        <v>53.13</v>
      </c>
      <c r="L121" s="4">
        <f t="shared" si="22"/>
        <v>4.1152263374485631E-2</v>
      </c>
      <c r="M121" s="43">
        <v>15.85</v>
      </c>
      <c r="N121" s="4">
        <f t="shared" si="23"/>
        <v>-4.1717049576783571E-2</v>
      </c>
      <c r="O121" s="4" t="str">
        <f>IF(J121&lt;-2.5%,L122+IF(AC$2="Yes",E122,0),"")</f>
        <v/>
      </c>
      <c r="P121" s="4" t="str">
        <f>IF(AND(I121&gt;5%,I121&lt;20%),N122-IF(AC$2="Yes",E122,0),"")</f>
        <v/>
      </c>
      <c r="Q121" s="4" t="str">
        <f>IF(COUNT(O121:P121)=2,"",IF(COUNT(O121:P121)=1,SUM(O121:P121)+IF(AC$2="Yes",IF(O121&lt;&gt;"",E122,-E122),0),""))</f>
        <v/>
      </c>
      <c r="R121" s="4" t="str">
        <f>IF(O121&lt;&gt;"",E122,"")</f>
        <v/>
      </c>
      <c r="S121" s="4" t="str">
        <f>IF(P121&lt;&gt;"",-E122,"")</f>
        <v/>
      </c>
      <c r="T121" s="4" t="str">
        <f t="shared" si="16"/>
        <v/>
      </c>
      <c r="U121" s="43">
        <f t="shared" si="17"/>
        <v>87.89737182249354</v>
      </c>
      <c r="V121" s="43">
        <f t="shared" si="18"/>
        <v>116.81266061453195</v>
      </c>
      <c r="W121" s="43">
        <f t="shared" si="19"/>
        <v>112.19046601263771</v>
      </c>
      <c r="X121" s="3">
        <f>U121/MAX(U$2:U121)-1</f>
        <v>-0.1241132428194035</v>
      </c>
      <c r="Y121" s="3">
        <f>V121/MAX(V$2:V121)-1</f>
        <v>-8.8319630044973896E-2</v>
      </c>
      <c r="Z121" s="3">
        <f>W121/MAX(W$2:W121)-1</f>
        <v>-6.5233096147432335E-2</v>
      </c>
      <c r="AA121" s="2"/>
      <c r="AF121" s="2"/>
      <c r="AG121" s="2"/>
      <c r="AH121" s="2"/>
      <c r="AI121" s="2"/>
    </row>
    <row r="122" spans="1:35" x14ac:dyDescent="0.25">
      <c r="A122" s="34">
        <v>40721</v>
      </c>
      <c r="B122" s="41">
        <v>20.56</v>
      </c>
      <c r="C122" s="4">
        <f t="shared" si="20"/>
        <v>-2.5592417061611528E-2</v>
      </c>
      <c r="D122" s="41">
        <v>124.61</v>
      </c>
      <c r="E122" s="4">
        <f t="shared" si="21"/>
        <v>8.9061614444174708E-3</v>
      </c>
      <c r="F122" s="42">
        <v>20.6</v>
      </c>
      <c r="G122" s="42">
        <v>21</v>
      </c>
      <c r="H122" s="41">
        <v>19.926444975809019</v>
      </c>
      <c r="I122" s="4">
        <f>G122/F122-1</f>
        <v>1.9417475728155331E-2</v>
      </c>
      <c r="J122" s="4">
        <f>F122/B122-1</f>
        <v>1.9455252918290089E-3</v>
      </c>
      <c r="K122" s="41">
        <v>52.2</v>
      </c>
      <c r="L122" s="4">
        <f t="shared" si="22"/>
        <v>-1.7504234895539206E-2</v>
      </c>
      <c r="M122" s="43">
        <v>16.11</v>
      </c>
      <c r="N122" s="4">
        <f t="shared" si="23"/>
        <v>1.6403785488958933E-2</v>
      </c>
      <c r="O122" s="4" t="str">
        <f>IF(J122&lt;-2.5%,L123+IF(AC$2="Yes",E123,0),"")</f>
        <v/>
      </c>
      <c r="P122" s="4" t="str">
        <f>IF(AND(I122&gt;5%,I122&lt;20%),N123-IF(AC$2="Yes",E123,0),"")</f>
        <v/>
      </c>
      <c r="Q122" s="4" t="str">
        <f>IF(COUNT(O122:P122)=2,"",IF(COUNT(O122:P122)=1,SUM(O122:P122)+IF(AC$2="Yes",IF(O122&lt;&gt;"",E123,-E123),0),""))</f>
        <v/>
      </c>
      <c r="R122" s="4" t="str">
        <f>IF(O122&lt;&gt;"",E123,"")</f>
        <v/>
      </c>
      <c r="S122" s="4" t="str">
        <f>IF(P122&lt;&gt;"",-E123,"")</f>
        <v/>
      </c>
      <c r="T122" s="4" t="str">
        <f t="shared" si="16"/>
        <v/>
      </c>
      <c r="U122" s="43">
        <f t="shared" si="17"/>
        <v>87.89737182249354</v>
      </c>
      <c r="V122" s="43">
        <f t="shared" si="18"/>
        <v>116.81266061453195</v>
      </c>
      <c r="W122" s="43">
        <f t="shared" si="19"/>
        <v>112.19046601263771</v>
      </c>
      <c r="X122" s="3">
        <f>U122/MAX(U$2:U122)-1</f>
        <v>-0.1241132428194035</v>
      </c>
      <c r="Y122" s="3">
        <f>V122/MAX(V$2:V122)-1</f>
        <v>-8.8319630044973896E-2</v>
      </c>
      <c r="Z122" s="3">
        <f>W122/MAX(W$2:W122)-1</f>
        <v>-6.5233096147432335E-2</v>
      </c>
      <c r="AA122" s="2"/>
      <c r="AF122" s="2"/>
      <c r="AG122" s="2"/>
      <c r="AH122" s="2"/>
      <c r="AI122" s="2"/>
    </row>
    <row r="123" spans="1:35" x14ac:dyDescent="0.25">
      <c r="A123" s="34">
        <v>40722</v>
      </c>
      <c r="B123" s="41">
        <v>19.170000000000002</v>
      </c>
      <c r="C123" s="4">
        <f t="shared" si="20"/>
        <v>-6.7607003891050454E-2</v>
      </c>
      <c r="D123" s="41">
        <v>126.24</v>
      </c>
      <c r="E123" s="4">
        <f t="shared" si="21"/>
        <v>1.30808121338577E-2</v>
      </c>
      <c r="F123" s="44">
        <v>19.5</v>
      </c>
      <c r="G123" s="44">
        <v>20.2</v>
      </c>
      <c r="H123" s="41">
        <v>19.788909525661925</v>
      </c>
      <c r="I123" s="4">
        <f>G123/F123-1</f>
        <v>3.589743589743577E-2</v>
      </c>
      <c r="J123" s="4">
        <f>F123/B123-1</f>
        <v>1.7214397496087441E-2</v>
      </c>
      <c r="K123" s="41">
        <v>50.14</v>
      </c>
      <c r="L123" s="4">
        <f t="shared" si="22"/>
        <v>-3.9463601532567116E-2</v>
      </c>
      <c r="M123" s="43">
        <v>16.739999999999998</v>
      </c>
      <c r="N123" s="4">
        <f t="shared" si="23"/>
        <v>3.9106145251396551E-2</v>
      </c>
      <c r="O123" s="4" t="str">
        <f>IF(J123&lt;-2.5%,L124+IF(AC$2="Yes",E124,0),"")</f>
        <v/>
      </c>
      <c r="P123" s="4" t="str">
        <f>IF(AND(I123&gt;5%,I123&lt;20%),N124-IF(AC$2="Yes",E124,0),"")</f>
        <v/>
      </c>
      <c r="Q123" s="4" t="str">
        <f>IF(COUNT(O123:P123)=2,"",IF(COUNT(O123:P123)=1,SUM(O123:P123)+IF(AC$2="Yes",IF(O123&lt;&gt;"",E124,-E124),0),""))</f>
        <v/>
      </c>
      <c r="R123" s="4" t="str">
        <f>IF(O123&lt;&gt;"",E124,"")</f>
        <v/>
      </c>
      <c r="S123" s="4" t="str">
        <f>IF(P123&lt;&gt;"",-E124,"")</f>
        <v/>
      </c>
      <c r="T123" s="4" t="str">
        <f t="shared" si="16"/>
        <v/>
      </c>
      <c r="U123" s="43">
        <f t="shared" si="17"/>
        <v>87.89737182249354</v>
      </c>
      <c r="V123" s="43">
        <f t="shared" si="18"/>
        <v>116.81266061453195</v>
      </c>
      <c r="W123" s="43">
        <f t="shared" si="19"/>
        <v>112.19046601263771</v>
      </c>
      <c r="X123" s="3">
        <f>U123/MAX(U$2:U123)-1</f>
        <v>-0.1241132428194035</v>
      </c>
      <c r="Y123" s="3">
        <f>V123/MAX(V$2:V123)-1</f>
        <v>-8.8319630044973896E-2</v>
      </c>
      <c r="Z123" s="3">
        <f>W123/MAX(W$2:W123)-1</f>
        <v>-6.5233096147432335E-2</v>
      </c>
      <c r="AA123" s="2"/>
      <c r="AF123" s="2"/>
      <c r="AG123" s="2"/>
      <c r="AH123" s="2"/>
      <c r="AI123" s="2"/>
    </row>
    <row r="124" spans="1:35" x14ac:dyDescent="0.25">
      <c r="A124" s="34">
        <v>40723</v>
      </c>
      <c r="B124" s="41">
        <v>17.27</v>
      </c>
      <c r="C124" s="4">
        <f t="shared" si="20"/>
        <v>-9.9113197704747136E-2</v>
      </c>
      <c r="D124" s="41">
        <v>127.32</v>
      </c>
      <c r="E124" s="4">
        <f t="shared" si="21"/>
        <v>8.5551330798478986E-3</v>
      </c>
      <c r="F124" s="44">
        <v>18.5</v>
      </c>
      <c r="G124" s="44">
        <v>19.350000000000001</v>
      </c>
      <c r="H124" s="41">
        <v>19.330925975541575</v>
      </c>
      <c r="I124" s="4">
        <f>G124/F124-1</f>
        <v>4.5945945945945921E-2</v>
      </c>
      <c r="J124" s="4">
        <f>F124/B124-1</f>
        <v>7.1221771858714478E-2</v>
      </c>
      <c r="K124" s="41">
        <v>47.63</v>
      </c>
      <c r="L124" s="4">
        <f t="shared" si="22"/>
        <v>-5.0059832469086518E-2</v>
      </c>
      <c r="M124" s="43">
        <v>17.55</v>
      </c>
      <c r="N124" s="4">
        <f t="shared" si="23"/>
        <v>4.8387096774193727E-2</v>
      </c>
      <c r="O124" s="4" t="str">
        <f>IF(J124&lt;-2.5%,L125+IF(AC$2="Yes",E125,0),"")</f>
        <v/>
      </c>
      <c r="P124" s="4" t="str">
        <f>IF(AND(I124&gt;5%,I124&lt;20%),N125-IF(AC$2="Yes",E125,0),"")</f>
        <v/>
      </c>
      <c r="Q124" s="4" t="str">
        <f>IF(COUNT(O124:P124)=2,"",IF(COUNT(O124:P124)=1,SUM(O124:P124)+IF(AC$2="Yes",IF(O124&lt;&gt;"",E125,-E125),0),""))</f>
        <v/>
      </c>
      <c r="R124" s="4" t="str">
        <f>IF(O124&lt;&gt;"",E125,"")</f>
        <v/>
      </c>
      <c r="S124" s="4" t="str">
        <f>IF(P124&lt;&gt;"",-E125,"")</f>
        <v/>
      </c>
      <c r="T124" s="4" t="str">
        <f t="shared" si="16"/>
        <v/>
      </c>
      <c r="U124" s="43">
        <f t="shared" si="17"/>
        <v>87.89737182249354</v>
      </c>
      <c r="V124" s="43">
        <f t="shared" si="18"/>
        <v>116.81266061453195</v>
      </c>
      <c r="W124" s="43">
        <f t="shared" si="19"/>
        <v>112.19046601263771</v>
      </c>
      <c r="X124" s="3">
        <f>U124/MAX(U$2:U124)-1</f>
        <v>-0.1241132428194035</v>
      </c>
      <c r="Y124" s="3">
        <f>V124/MAX(V$2:V124)-1</f>
        <v>-8.8319630044973896E-2</v>
      </c>
      <c r="Z124" s="3">
        <f>W124/MAX(W$2:W124)-1</f>
        <v>-6.5233096147432335E-2</v>
      </c>
      <c r="AA124" s="2"/>
      <c r="AF124" s="2"/>
      <c r="AG124" s="2"/>
      <c r="AH124" s="2"/>
      <c r="AI124" s="2"/>
    </row>
    <row r="125" spans="1:35" x14ac:dyDescent="0.25">
      <c r="A125" s="34">
        <v>40724</v>
      </c>
      <c r="B125" s="41">
        <v>16.52</v>
      </c>
      <c r="C125" s="4">
        <f t="shared" si="20"/>
        <v>-4.3427909669947917E-2</v>
      </c>
      <c r="D125" s="41">
        <v>128.54</v>
      </c>
      <c r="E125" s="4">
        <f t="shared" si="21"/>
        <v>9.5821551994972332E-3</v>
      </c>
      <c r="F125" s="44">
        <v>17.7</v>
      </c>
      <c r="G125" s="44">
        <v>18.75</v>
      </c>
      <c r="H125" s="41">
        <v>18.819848525443106</v>
      </c>
      <c r="I125" s="4">
        <f>G125/F125-1</f>
        <v>5.9322033898305149E-2</v>
      </c>
      <c r="J125" s="4">
        <f>F125/B125-1</f>
        <v>7.1428571428571397E-2</v>
      </c>
      <c r="K125" s="41">
        <v>45.68</v>
      </c>
      <c r="L125" s="4">
        <f t="shared" si="22"/>
        <v>-4.0940583665756924E-2</v>
      </c>
      <c r="M125" s="43">
        <v>18.29</v>
      </c>
      <c r="N125" s="4">
        <f t="shared" si="23"/>
        <v>4.2165242165242089E-2</v>
      </c>
      <c r="O125" s="4" t="str">
        <f>IF(J125&lt;-2.5%,L126+IF(AC$2="Yes",E126,0),"")</f>
        <v/>
      </c>
      <c r="P125" s="4">
        <f>IF(AND(I125&gt;5%,I125&lt;20%),N126-IF(AC$2="Yes",E126,0),"")</f>
        <v>2.4037635783905387E-2</v>
      </c>
      <c r="Q125" s="4">
        <f>IF(COUNT(O125:P125)=2,"",IF(COUNT(O125:P125)=1,SUM(O125:P125)+IF(AC$2="Yes",IF(O125&lt;&gt;"",E126,-E126),0),""))</f>
        <v>9.2562447772148726E-3</v>
      </c>
      <c r="R125" s="4" t="str">
        <f>IF(O125&lt;&gt;"",E126,"")</f>
        <v/>
      </c>
      <c r="S125" s="4">
        <f>IF(P125&lt;&gt;"",-E126,"")</f>
        <v>-1.4781391006690514E-2</v>
      </c>
      <c r="T125" s="4">
        <f t="shared" si="16"/>
        <v>-1.4781391006690514E-2</v>
      </c>
      <c r="U125" s="43">
        <f t="shared" si="17"/>
        <v>87.89737182249354</v>
      </c>
      <c r="V125" s="43">
        <f t="shared" si="18"/>
        <v>119.62056080533301</v>
      </c>
      <c r="W125" s="43">
        <f t="shared" si="19"/>
        <v>113.22892842772049</v>
      </c>
      <c r="X125" s="3">
        <f>U125/MAX(U$2:U125)-1</f>
        <v>-0.1241132428194035</v>
      </c>
      <c r="Y125" s="3">
        <f>V125/MAX(V$2:V125)-1</f>
        <v>-6.6404989360658973E-2</v>
      </c>
      <c r="Z125" s="3">
        <f>W125/MAX(W$2:W125)-1</f>
        <v>-5.6580664875733766E-2</v>
      </c>
      <c r="AA125" s="2"/>
      <c r="AF125" s="2"/>
      <c r="AG125" s="2"/>
      <c r="AH125" s="2"/>
      <c r="AI125" s="2"/>
    </row>
    <row r="126" spans="1:35" x14ac:dyDescent="0.25">
      <c r="A126" s="34">
        <v>40725</v>
      </c>
      <c r="B126" s="41">
        <v>15.87</v>
      </c>
      <c r="C126" s="4">
        <f t="shared" si="20"/>
        <v>-3.9346246973365639E-2</v>
      </c>
      <c r="D126" s="41">
        <v>130.44</v>
      </c>
      <c r="E126" s="4">
        <f t="shared" si="21"/>
        <v>1.4781391006690514E-2</v>
      </c>
      <c r="F126" s="44">
        <v>16.95</v>
      </c>
      <c r="G126" s="44">
        <v>17.95</v>
      </c>
      <c r="H126" s="41">
        <v>18.283512429907997</v>
      </c>
      <c r="I126" s="4">
        <f>G126/F126-1</f>
        <v>5.8997050147492569E-2</v>
      </c>
      <c r="J126" s="4">
        <f>F126/B126-1</f>
        <v>6.8052930056710759E-2</v>
      </c>
      <c r="K126" s="41">
        <v>43.85</v>
      </c>
      <c r="L126" s="4">
        <f t="shared" si="22"/>
        <v>-4.0061295971978939E-2</v>
      </c>
      <c r="M126" s="43">
        <v>19</v>
      </c>
      <c r="N126" s="4">
        <f t="shared" si="23"/>
        <v>3.8819026790595901E-2</v>
      </c>
      <c r="O126" s="4" t="str">
        <f>IF(J126&lt;-2.5%,L127+IF(AC$2="Yes",E127,0),"")</f>
        <v/>
      </c>
      <c r="P126" s="4">
        <f>IF(AND(I126&gt;5%,I126&lt;20%),N127-IF(AC$2="Yes",E127,0),"")</f>
        <v>-3.8935425039139382E-3</v>
      </c>
      <c r="Q126" s="4">
        <f>IF(COUNT(O126:P126)=2,"",IF(COUNT(O126:P126)=1,SUM(O126:P126)+IF(AC$2="Yes",IF(O126&lt;&gt;"",E127,-E127),0),""))</f>
        <v>-3.050242902564726E-3</v>
      </c>
      <c r="R126" s="4" t="str">
        <f>IF(O126&lt;&gt;"",E127,"")</f>
        <v/>
      </c>
      <c r="S126" s="4">
        <f>IF(P126&lt;&gt;"",-E127,"")</f>
        <v>8.4329960134921222E-4</v>
      </c>
      <c r="T126" s="4">
        <f t="shared" si="16"/>
        <v>8.4329960134921222E-4</v>
      </c>
      <c r="U126" s="43">
        <f t="shared" si="17"/>
        <v>87.89737182249354</v>
      </c>
      <c r="V126" s="43">
        <f t="shared" si="18"/>
        <v>119.15481306749543</v>
      </c>
      <c r="W126" s="43">
        <f t="shared" si="19"/>
        <v>112.88355269241883</v>
      </c>
      <c r="X126" s="3">
        <f>U126/MAX(U$2:U126)-1</f>
        <v>-0.1241132428194035</v>
      </c>
      <c r="Y126" s="3">
        <f>V126/MAX(V$2:V126)-1</f>
        <v>-7.0039981216025282E-2</v>
      </c>
      <c r="Z126" s="3">
        <f>W126/MAX(W$2:W126)-1</f>
        <v>-5.9458323006838842E-2</v>
      </c>
      <c r="AA126" s="2"/>
      <c r="AF126" s="2"/>
      <c r="AG126" s="2"/>
      <c r="AH126" s="2"/>
      <c r="AI126" s="2"/>
    </row>
    <row r="127" spans="1:35" x14ac:dyDescent="0.25">
      <c r="A127" s="34">
        <v>40729</v>
      </c>
      <c r="B127" s="41">
        <v>16.059999999999999</v>
      </c>
      <c r="C127" s="4">
        <f t="shared" si="20"/>
        <v>1.1972274732199084E-2</v>
      </c>
      <c r="D127" s="41">
        <v>130.33000000000001</v>
      </c>
      <c r="E127" s="4">
        <f t="shared" si="21"/>
        <v>-8.4329960134921222E-4</v>
      </c>
      <c r="F127" s="44">
        <v>16.95</v>
      </c>
      <c r="G127" s="44">
        <v>18.100000000000001</v>
      </c>
      <c r="H127" s="41">
        <v>17.879237442651998</v>
      </c>
      <c r="I127" s="4">
        <f>G127/F127-1</f>
        <v>6.7846607669616699E-2</v>
      </c>
      <c r="J127" s="4">
        <f>F127/B127-1</f>
        <v>5.5417185554171855E-2</v>
      </c>
      <c r="K127" s="41">
        <v>44.04</v>
      </c>
      <c r="L127" s="4">
        <f t="shared" si="22"/>
        <v>4.3329532497149437E-3</v>
      </c>
      <c r="M127" s="43">
        <v>18.91</v>
      </c>
      <c r="N127" s="4">
        <f t="shared" si="23"/>
        <v>-4.7368421052631504E-3</v>
      </c>
      <c r="O127" s="4" t="str">
        <f>IF(J127&lt;-2.5%,L128+IF(AC$2="Yes",E128,0),"")</f>
        <v/>
      </c>
      <c r="P127" s="4">
        <f>IF(AND(I127&gt;5%,I127&lt;20%),N128-IF(AC$2="Yes",E128,0),"")</f>
        <v>-1.5505812585008272E-2</v>
      </c>
      <c r="Q127" s="4">
        <f>IF(COUNT(O127:P127)=2,"",IF(COUNT(O127:P127)=1,SUM(O127:P127)+IF(AC$2="Yes",IF(O127&lt;&gt;"",E128,-E128),0),""))</f>
        <v>-1.6733465466156172E-2</v>
      </c>
      <c r="R127" s="4" t="str">
        <f>IF(O127&lt;&gt;"",E128,"")</f>
        <v/>
      </c>
      <c r="S127" s="4">
        <f>IF(P127&lt;&gt;"",-E128,"")</f>
        <v>-1.2276528811479004E-3</v>
      </c>
      <c r="T127" s="4">
        <f t="shared" si="16"/>
        <v>-1.2276528811479004E-3</v>
      </c>
      <c r="U127" s="43">
        <f t="shared" si="17"/>
        <v>87.89737182249354</v>
      </c>
      <c r="V127" s="43">
        <f t="shared" si="18"/>
        <v>117.30722086746914</v>
      </c>
      <c r="W127" s="43">
        <f t="shared" si="19"/>
        <v>110.99461966174322</v>
      </c>
      <c r="X127" s="3">
        <f>U127/MAX(U$2:U127)-1</f>
        <v>-0.1241132428194035</v>
      </c>
      <c r="Y127" s="3">
        <f>V127/MAX(V$2:V127)-1</f>
        <v>-8.4459766978840389E-2</v>
      </c>
      <c r="Z127" s="3">
        <f>W127/MAX(W$2:W127)-1</f>
        <v>-7.519684467828458E-2</v>
      </c>
      <c r="AA127" s="2"/>
      <c r="AF127" s="2"/>
      <c r="AG127" s="2"/>
      <c r="AH127" s="2"/>
      <c r="AI127" s="2"/>
    </row>
    <row r="128" spans="1:35" x14ac:dyDescent="0.25">
      <c r="A128" s="34">
        <v>40730</v>
      </c>
      <c r="B128" s="41">
        <v>16.34</v>
      </c>
      <c r="C128" s="4">
        <f t="shared" si="20"/>
        <v>1.7434620174346271E-2</v>
      </c>
      <c r="D128" s="41">
        <v>130.49</v>
      </c>
      <c r="E128" s="4">
        <f t="shared" si="21"/>
        <v>1.2276528811479004E-3</v>
      </c>
      <c r="F128" s="44">
        <v>17.25</v>
      </c>
      <c r="G128" s="44">
        <v>18.350000000000001</v>
      </c>
      <c r="H128" s="41">
        <v>17.599376089442544</v>
      </c>
      <c r="I128" s="4">
        <f>G128/F128-1</f>
        <v>6.3768115942029135E-2</v>
      </c>
      <c r="J128" s="4">
        <f>F128/B128-1</f>
        <v>5.5691554467564242E-2</v>
      </c>
      <c r="K128" s="41">
        <v>44.72</v>
      </c>
      <c r="L128" s="4">
        <f t="shared" si="22"/>
        <v>1.5440508628519423E-2</v>
      </c>
      <c r="M128" s="43">
        <v>18.64</v>
      </c>
      <c r="N128" s="4">
        <f t="shared" si="23"/>
        <v>-1.4278159703860371E-2</v>
      </c>
      <c r="O128" s="4" t="str">
        <f>IF(J128&lt;-2.5%,L129+IF(AC$2="Yes",E129,0),"")</f>
        <v/>
      </c>
      <c r="P128" s="4">
        <f>IF(AND(I128&gt;5%,I128&lt;20%),N129-IF(AC$2="Yes",E129,0),"")</f>
        <v>1.8087856040799766E-2</v>
      </c>
      <c r="Q128" s="4">
        <f>IF(COUNT(O128:P128)=2,"",IF(COUNT(O128:P128)=1,SUM(O128:P128)+IF(AC$2="Yes",IF(O128&lt;&gt;"",E129,-E129),0),""))</f>
        <v>7.7422356867495878E-3</v>
      </c>
      <c r="R128" s="4" t="str">
        <f>IF(O128&lt;&gt;"",E129,"")</f>
        <v/>
      </c>
      <c r="S128" s="4">
        <f>IF(P128&lt;&gt;"",-E129,"")</f>
        <v>-1.0345620354050178E-2</v>
      </c>
      <c r="T128" s="4">
        <f t="shared" si="16"/>
        <v>-1.0345620354050178E-2</v>
      </c>
      <c r="U128" s="43">
        <f t="shared" si="17"/>
        <v>87.89737182249354</v>
      </c>
      <c r="V128" s="43">
        <f t="shared" si="18"/>
        <v>119.42905699106622</v>
      </c>
      <c r="W128" s="43">
        <f t="shared" si="19"/>
        <v>111.85396616712556</v>
      </c>
      <c r="X128" s="3">
        <f>U128/MAX(U$2:U128)-1</f>
        <v>-0.1241132428194035</v>
      </c>
      <c r="Y128" s="3">
        <f>V128/MAX(V$2:V128)-1</f>
        <v>-6.7899607044393351E-2</v>
      </c>
      <c r="Z128" s="3">
        <f>W128/MAX(W$2:W128)-1</f>
        <v>-6.8036800685934096E-2</v>
      </c>
      <c r="AA128" s="2"/>
      <c r="AF128" s="2"/>
      <c r="AG128" s="2"/>
      <c r="AH128" s="2"/>
      <c r="AI128" s="2"/>
    </row>
    <row r="129" spans="1:35" x14ac:dyDescent="0.25">
      <c r="A129" s="34">
        <v>40731</v>
      </c>
      <c r="B129" s="41">
        <v>15.95</v>
      </c>
      <c r="C129" s="4">
        <f t="shared" si="20"/>
        <v>-2.3867809057527611E-2</v>
      </c>
      <c r="D129" s="41">
        <v>131.84</v>
      </c>
      <c r="E129" s="4">
        <f t="shared" si="21"/>
        <v>1.0345620354050178E-2</v>
      </c>
      <c r="F129" s="44">
        <v>16.75</v>
      </c>
      <c r="G129" s="44">
        <v>17.850000000000001</v>
      </c>
      <c r="H129" s="41">
        <v>17.299489527725719</v>
      </c>
      <c r="I129" s="4">
        <f>G129/F129-1</f>
        <v>6.5671641791044788E-2</v>
      </c>
      <c r="J129" s="4">
        <f>F129/B129-1</f>
        <v>5.0156739811912265E-2</v>
      </c>
      <c r="K129" s="41">
        <v>43.5</v>
      </c>
      <c r="L129" s="4">
        <f t="shared" si="22"/>
        <v>-2.7280858676207442E-2</v>
      </c>
      <c r="M129" s="43">
        <v>19.170000000000002</v>
      </c>
      <c r="N129" s="4">
        <f t="shared" si="23"/>
        <v>2.8433476394849944E-2</v>
      </c>
      <c r="O129" s="4" t="str">
        <f>IF(J129&lt;-2.5%,L130+IF(AC$2="Yes",E130,0),"")</f>
        <v/>
      </c>
      <c r="P129" s="4">
        <f>IF(AND(I129&gt;5%,I129&lt;20%),N130-IF(AC$2="Yes",E130,0),"")</f>
        <v>-7.552150596856877E-3</v>
      </c>
      <c r="Q129" s="4">
        <f>IF(COUNT(O129:P129)=2,"",IF(COUNT(O129:P129)=1,SUM(O129:P129)+IF(AC$2="Yes",IF(O129&lt;&gt;"",E130,-E130),0),""))</f>
        <v>-4.9814574248785437E-4</v>
      </c>
      <c r="R129" s="4" t="str">
        <f>IF(O129&lt;&gt;"",E130,"")</f>
        <v/>
      </c>
      <c r="S129" s="4">
        <f>IF(P129&lt;&gt;"",-E130,"")</f>
        <v>7.0540048543690226E-3</v>
      </c>
      <c r="T129" s="4">
        <f t="shared" si="16"/>
        <v>7.0540048543690226E-3</v>
      </c>
      <c r="U129" s="43">
        <f t="shared" si="17"/>
        <v>87.89737182249354</v>
      </c>
      <c r="V129" s="43">
        <f t="shared" si="18"/>
        <v>118.52711076702909</v>
      </c>
      <c r="W129" s="43">
        <f t="shared" si="19"/>
        <v>111.79824659009903</v>
      </c>
      <c r="X129" s="3">
        <f>U129/MAX(U$2:U129)-1</f>
        <v>-0.1241132428194035</v>
      </c>
      <c r="Y129" s="3">
        <f>V129/MAX(V$2:V129)-1</f>
        <v>-7.4938969583383641E-2</v>
      </c>
      <c r="Z129" s="3">
        <f>W129/MAX(W$2:W129)-1</f>
        <v>-6.8501054185827859E-2</v>
      </c>
      <c r="AA129" s="2"/>
      <c r="AF129" s="2"/>
      <c r="AG129" s="2"/>
      <c r="AH129" s="2"/>
      <c r="AI129" s="2"/>
    </row>
    <row r="130" spans="1:35" x14ac:dyDescent="0.25">
      <c r="A130" s="34">
        <v>40732</v>
      </c>
      <c r="B130" s="41">
        <v>15.95</v>
      </c>
      <c r="C130" s="4">
        <f t="shared" si="20"/>
        <v>0</v>
      </c>
      <c r="D130" s="41">
        <v>130.91</v>
      </c>
      <c r="E130" s="4">
        <f t="shared" si="21"/>
        <v>-7.0540048543690226E-3</v>
      </c>
      <c r="F130" s="44">
        <v>17.100000000000001</v>
      </c>
      <c r="G130" s="44">
        <v>18.25</v>
      </c>
      <c r="H130" s="41">
        <v>17.054127795411951</v>
      </c>
      <c r="I130" s="4">
        <f>G130/F130-1</f>
        <v>6.7251461988304007E-2</v>
      </c>
      <c r="J130" s="4">
        <f>F130/B130-1</f>
        <v>7.2100313479623868E-2</v>
      </c>
      <c r="K130" s="41">
        <v>43.98</v>
      </c>
      <c r="L130" s="4">
        <f t="shared" si="22"/>
        <v>1.1034482758620623E-2</v>
      </c>
      <c r="M130" s="43">
        <v>18.89</v>
      </c>
      <c r="N130" s="4">
        <f t="shared" si="23"/>
        <v>-1.46061554512259E-2</v>
      </c>
      <c r="O130" s="4" t="str">
        <f>IF(J130&lt;-2.5%,L131+IF(AC$2="Yes",E131,0),"")</f>
        <v/>
      </c>
      <c r="P130" s="4">
        <f>IF(AND(I130&gt;5%,I130&lt;20%),N131-IF(AC$2="Yes",E131,0),"")</f>
        <v>-6.3949955879556097E-2</v>
      </c>
      <c r="Q130" s="4">
        <f>IF(COUNT(O130:P130)=2,"",IF(COUNT(O130:P130)=1,SUM(O130:P130)+IF(AC$2="Yes",IF(O130&lt;&gt;"",E131,-E131),0),""))</f>
        <v>-4.5845914935395915E-2</v>
      </c>
      <c r="R130" s="4" t="str">
        <f>IF(O130&lt;&gt;"",E131,"")</f>
        <v/>
      </c>
      <c r="S130" s="4">
        <f>IF(P130&lt;&gt;"",-E131,"")</f>
        <v>1.8104040944160182E-2</v>
      </c>
      <c r="T130" s="4">
        <f t="shared" si="16"/>
        <v>1.8104040944160182E-2</v>
      </c>
      <c r="U130" s="43">
        <f t="shared" si="17"/>
        <v>87.89737182249354</v>
      </c>
      <c r="V130" s="43">
        <f t="shared" si="18"/>
        <v>110.94730726294631</v>
      </c>
      <c r="W130" s="43">
        <f t="shared" si="19"/>
        <v>106.67275368700292</v>
      </c>
      <c r="X130" s="3">
        <f>U130/MAX(U$2:U130)-1</f>
        <v>-0.1241132428194035</v>
      </c>
      <c r="Y130" s="3">
        <f>V130/MAX(V$2:V130)-1</f>
        <v>-0.13409658166442295</v>
      </c>
      <c r="Z130" s="3">
        <f>W130/MAX(W$2:W130)-1</f>
        <v>-0.11120647561803543</v>
      </c>
      <c r="AA130" s="2"/>
      <c r="AF130" s="2"/>
      <c r="AG130" s="2"/>
      <c r="AH130" s="2"/>
      <c r="AI130" s="2"/>
    </row>
    <row r="131" spans="1:35" x14ac:dyDescent="0.25">
      <c r="A131" s="34">
        <v>40735</v>
      </c>
      <c r="B131" s="41">
        <v>18.39</v>
      </c>
      <c r="C131" s="4">
        <f t="shared" si="20"/>
        <v>0.15297805642633233</v>
      </c>
      <c r="D131" s="41">
        <v>128.54</v>
      </c>
      <c r="E131" s="4">
        <f t="shared" si="21"/>
        <v>-1.8104040944160182E-2</v>
      </c>
      <c r="F131" s="44">
        <v>18.850000000000001</v>
      </c>
      <c r="G131" s="44">
        <v>19.600000000000001</v>
      </c>
      <c r="H131" s="41">
        <v>17.297013650791595</v>
      </c>
      <c r="I131" s="4">
        <f>G131/F131-1</f>
        <v>3.9787798408488007E-2</v>
      </c>
      <c r="J131" s="4">
        <f>F131/B131-1</f>
        <v>2.5013594344752699E-2</v>
      </c>
      <c r="K131" s="41">
        <v>47.64</v>
      </c>
      <c r="L131" s="4">
        <f t="shared" si="22"/>
        <v>8.3219645293315159E-2</v>
      </c>
      <c r="M131" s="43">
        <v>17.34</v>
      </c>
      <c r="N131" s="4">
        <f t="shared" si="23"/>
        <v>-8.205399682371628E-2</v>
      </c>
      <c r="O131" s="4" t="str">
        <f>IF(J131&lt;-2.5%,L132+IF(AC$2="Yes",E132,0),"")</f>
        <v/>
      </c>
      <c r="P131" s="4" t="str">
        <f>IF(AND(I131&gt;5%,I131&lt;20%),N132-IF(AC$2="Yes",E132,0),"")</f>
        <v/>
      </c>
      <c r="Q131" s="4" t="str">
        <f>IF(COUNT(O131:P131)=2,"",IF(COUNT(O131:P131)=1,SUM(O131:P131)+IF(AC$2="Yes",IF(O131&lt;&gt;"",E132,-E132),0),""))</f>
        <v/>
      </c>
      <c r="R131" s="4" t="str">
        <f>IF(O131&lt;&gt;"",E132,"")</f>
        <v/>
      </c>
      <c r="S131" s="4" t="str">
        <f>IF(P131&lt;&gt;"",-E132,"")</f>
        <v/>
      </c>
      <c r="T131" s="4" t="str">
        <f t="shared" si="16"/>
        <v/>
      </c>
      <c r="U131" s="43">
        <f t="shared" si="17"/>
        <v>87.89737182249354</v>
      </c>
      <c r="V131" s="43">
        <f t="shared" si="18"/>
        <v>110.94730726294631</v>
      </c>
      <c r="W131" s="43">
        <f t="shared" si="19"/>
        <v>106.67275368700292</v>
      </c>
      <c r="X131" s="3">
        <f>U131/MAX(U$2:U131)-1</f>
        <v>-0.1241132428194035</v>
      </c>
      <c r="Y131" s="3">
        <f>V131/MAX(V$2:V131)-1</f>
        <v>-0.13409658166442295</v>
      </c>
      <c r="Z131" s="3">
        <f>W131/MAX(W$2:W131)-1</f>
        <v>-0.11120647561803543</v>
      </c>
      <c r="AA131" s="2"/>
      <c r="AF131" s="2"/>
      <c r="AG131" s="2"/>
      <c r="AH131" s="2"/>
      <c r="AI131" s="2"/>
    </row>
    <row r="132" spans="1:35" x14ac:dyDescent="0.25">
      <c r="A132" s="34">
        <v>40736</v>
      </c>
      <c r="B132" s="41">
        <v>19.87</v>
      </c>
      <c r="C132" s="4">
        <f t="shared" si="20"/>
        <v>8.0478520935290954E-2</v>
      </c>
      <c r="D132" s="41">
        <v>127.98</v>
      </c>
      <c r="E132" s="4">
        <f t="shared" si="21"/>
        <v>-4.356620507234954E-3</v>
      </c>
      <c r="F132" s="44">
        <v>19.600000000000001</v>
      </c>
      <c r="G132" s="44">
        <v>20</v>
      </c>
      <c r="H132" s="41">
        <v>17.76482935064767</v>
      </c>
      <c r="I132" s="4">
        <f>G132/F132-1</f>
        <v>2.0408163265306145E-2</v>
      </c>
      <c r="J132" s="4">
        <f>F132/B132-1</f>
        <v>-1.3588324106693528E-2</v>
      </c>
      <c r="K132" s="41">
        <v>48.82</v>
      </c>
      <c r="L132" s="4">
        <f t="shared" si="22"/>
        <v>2.4769101595297993E-2</v>
      </c>
      <c r="M132" s="43">
        <v>16.89</v>
      </c>
      <c r="N132" s="4">
        <f t="shared" si="23"/>
        <v>-2.5951557093425559E-2</v>
      </c>
      <c r="O132" s="4" t="str">
        <f>IF(J132&lt;-2.5%,L133+IF(AC$2="Yes",E133,0),"")</f>
        <v/>
      </c>
      <c r="P132" s="4" t="str">
        <f>IF(AND(I132&gt;5%,I132&lt;20%),N133-IF(AC$2="Yes",E133,0),"")</f>
        <v/>
      </c>
      <c r="Q132" s="4" t="str">
        <f>IF(COUNT(O132:P132)=2,"",IF(COUNT(O132:P132)=1,SUM(O132:P132)+IF(AC$2="Yes",IF(O132&lt;&gt;"",E133,-E133),0),""))</f>
        <v/>
      </c>
      <c r="R132" s="4" t="str">
        <f>IF(O132&lt;&gt;"",E133,"")</f>
        <v/>
      </c>
      <c r="S132" s="4" t="str">
        <f>IF(P132&lt;&gt;"",-E133,"")</f>
        <v/>
      </c>
      <c r="T132" s="4" t="str">
        <f t="shared" ref="T132:T195" si="24">IF(COUNT(R132:S132)=2,"",IF(COUNT(R132:S132)=1,SUM(R132:S132),""))</f>
        <v/>
      </c>
      <c r="U132" s="43">
        <f t="shared" ref="U132:U195" si="25">IF(O132&lt;&gt;"",(1+O132)*U131,U131)</f>
        <v>87.89737182249354</v>
      </c>
      <c r="V132" s="43">
        <f t="shared" ref="V132:V195" si="26">IF(P132&lt;&gt;"",(1+P132)*V131,V131)</f>
        <v>110.94730726294631</v>
      </c>
      <c r="W132" s="43">
        <f t="shared" ref="W132:W195" si="27">IF(Q132&lt;&gt;"",(1+Q132)*W131,W131)</f>
        <v>106.67275368700292</v>
      </c>
      <c r="X132" s="3">
        <f>U132/MAX(U$2:U132)-1</f>
        <v>-0.1241132428194035</v>
      </c>
      <c r="Y132" s="3">
        <f>V132/MAX(V$2:V132)-1</f>
        <v>-0.13409658166442295</v>
      </c>
      <c r="Z132" s="3">
        <f>W132/MAX(W$2:W132)-1</f>
        <v>-0.11120647561803543</v>
      </c>
      <c r="AA132" s="2"/>
      <c r="AF132" s="2"/>
      <c r="AG132" s="2"/>
      <c r="AH132" s="2"/>
      <c r="AI132" s="2"/>
    </row>
    <row r="133" spans="1:35" x14ac:dyDescent="0.25">
      <c r="A133" s="34">
        <v>40737</v>
      </c>
      <c r="B133" s="41">
        <v>19.91</v>
      </c>
      <c r="C133" s="4">
        <f t="shared" si="20"/>
        <v>2.0130850528434774E-3</v>
      </c>
      <c r="D133" s="41">
        <v>128.41</v>
      </c>
      <c r="E133" s="4">
        <f t="shared" si="21"/>
        <v>3.3598999843724719E-3</v>
      </c>
      <c r="F133" s="44">
        <v>19.899999999999999</v>
      </c>
      <c r="G133" s="44">
        <v>20.05</v>
      </c>
      <c r="H133" s="41">
        <v>18.154860377802638</v>
      </c>
      <c r="I133" s="4">
        <f>G133/F133-1</f>
        <v>7.5376884422111434E-3</v>
      </c>
      <c r="J133" s="4">
        <f>F133/B133-1</f>
        <v>-5.0226017076848706E-4</v>
      </c>
      <c r="K133" s="41">
        <v>48.78</v>
      </c>
      <c r="L133" s="4">
        <f t="shared" si="22"/>
        <v>-8.1933633756658963E-4</v>
      </c>
      <c r="M133" s="43">
        <v>16.899999999999999</v>
      </c>
      <c r="N133" s="4">
        <f t="shared" si="23"/>
        <v>5.9206631142671995E-4</v>
      </c>
      <c r="O133" s="4" t="str">
        <f>IF(J133&lt;-2.5%,L134+IF(AC$2="Yes",E134,0),"")</f>
        <v/>
      </c>
      <c r="P133" s="4" t="str">
        <f>IF(AND(I133&gt;5%,I133&lt;20%),N134-IF(AC$2="Yes",E134,0),"")</f>
        <v/>
      </c>
      <c r="Q133" s="4" t="str">
        <f>IF(COUNT(O133:P133)=2,"",IF(COUNT(O133:P133)=1,SUM(O133:P133)+IF(AC$2="Yes",IF(O133&lt;&gt;"",E134,-E134),0),""))</f>
        <v/>
      </c>
      <c r="R133" s="4" t="str">
        <f>IF(O133&lt;&gt;"",E134,"")</f>
        <v/>
      </c>
      <c r="S133" s="4" t="str">
        <f>IF(P133&lt;&gt;"",-E134,"")</f>
        <v/>
      </c>
      <c r="T133" s="4" t="str">
        <f t="shared" si="24"/>
        <v/>
      </c>
      <c r="U133" s="43">
        <f t="shared" si="25"/>
        <v>87.89737182249354</v>
      </c>
      <c r="V133" s="43">
        <f t="shared" si="26"/>
        <v>110.94730726294631</v>
      </c>
      <c r="W133" s="43">
        <f t="shared" si="27"/>
        <v>106.67275368700292</v>
      </c>
      <c r="X133" s="3">
        <f>U133/MAX(U$2:U133)-1</f>
        <v>-0.1241132428194035</v>
      </c>
      <c r="Y133" s="3">
        <f>V133/MAX(V$2:V133)-1</f>
        <v>-0.13409658166442295</v>
      </c>
      <c r="Z133" s="3">
        <f>W133/MAX(W$2:W133)-1</f>
        <v>-0.11120647561803543</v>
      </c>
      <c r="AA133" s="2"/>
      <c r="AF133" s="2"/>
      <c r="AG133" s="2"/>
      <c r="AH133" s="2"/>
      <c r="AI133" s="2"/>
    </row>
    <row r="134" spans="1:35" x14ac:dyDescent="0.25">
      <c r="A134" s="34">
        <v>40738</v>
      </c>
      <c r="B134" s="41">
        <v>20.8</v>
      </c>
      <c r="C134" s="4">
        <f t="shared" si="20"/>
        <v>4.4701155198392906E-2</v>
      </c>
      <c r="D134" s="41">
        <v>127.53</v>
      </c>
      <c r="E134" s="4">
        <f t="shared" si="21"/>
        <v>-6.8530488279728852E-3</v>
      </c>
      <c r="F134" s="44">
        <v>20.65</v>
      </c>
      <c r="G134" s="44">
        <v>20.65</v>
      </c>
      <c r="H134" s="41">
        <v>18.635794854565795</v>
      </c>
      <c r="I134" s="4">
        <f>G134/F134-1</f>
        <v>0</v>
      </c>
      <c r="J134" s="4">
        <f>F134/B134-1</f>
        <v>-7.2115384615385469E-3</v>
      </c>
      <c r="K134" s="41">
        <v>50.55</v>
      </c>
      <c r="L134" s="4">
        <f t="shared" si="22"/>
        <v>3.6285362853628378E-2</v>
      </c>
      <c r="M134" s="43">
        <v>16.28</v>
      </c>
      <c r="N134" s="4">
        <f t="shared" si="23"/>
        <v>-3.6686390532544189E-2</v>
      </c>
      <c r="O134" s="4" t="str">
        <f>IF(J134&lt;-2.5%,L135+IF(AC$2="Yes",E135,0),"")</f>
        <v/>
      </c>
      <c r="P134" s="4" t="str">
        <f>IF(AND(I134&gt;5%,I134&lt;20%),N135-IF(AC$2="Yes",E135,0),"")</f>
        <v/>
      </c>
      <c r="Q134" s="4" t="str">
        <f>IF(COUNT(O134:P134)=2,"",IF(COUNT(O134:P134)=1,SUM(O134:P134)+IF(AC$2="Yes",IF(O134&lt;&gt;"",E135,-E135),0),""))</f>
        <v/>
      </c>
      <c r="R134" s="4" t="str">
        <f>IF(O134&lt;&gt;"",E135,"")</f>
        <v/>
      </c>
      <c r="S134" s="4" t="str">
        <f>IF(P134&lt;&gt;"",-E135,"")</f>
        <v/>
      </c>
      <c r="T134" s="4" t="str">
        <f t="shared" si="24"/>
        <v/>
      </c>
      <c r="U134" s="43">
        <f t="shared" si="25"/>
        <v>87.89737182249354</v>
      </c>
      <c r="V134" s="43">
        <f t="shared" si="26"/>
        <v>110.94730726294631</v>
      </c>
      <c r="W134" s="43">
        <f t="shared" si="27"/>
        <v>106.67275368700292</v>
      </c>
      <c r="X134" s="3">
        <f>U134/MAX(U$2:U134)-1</f>
        <v>-0.1241132428194035</v>
      </c>
      <c r="Y134" s="3">
        <f>V134/MAX(V$2:V134)-1</f>
        <v>-0.13409658166442295</v>
      </c>
      <c r="Z134" s="3">
        <f>W134/MAX(W$2:W134)-1</f>
        <v>-0.11120647561803543</v>
      </c>
      <c r="AA134" s="2"/>
      <c r="AF134" s="2"/>
      <c r="AG134" s="2"/>
      <c r="AH134" s="2"/>
      <c r="AI134" s="2"/>
    </row>
    <row r="135" spans="1:35" x14ac:dyDescent="0.25">
      <c r="A135" s="34">
        <v>40739</v>
      </c>
      <c r="B135" s="41">
        <v>19.53</v>
      </c>
      <c r="C135" s="4">
        <f t="shared" si="20"/>
        <v>-6.1057692307692313E-2</v>
      </c>
      <c r="D135" s="41">
        <v>128.27000000000001</v>
      </c>
      <c r="E135" s="4">
        <f t="shared" si="21"/>
        <v>5.8025562612720183E-3</v>
      </c>
      <c r="F135" s="44">
        <v>20.149999999999999</v>
      </c>
      <c r="G135" s="44">
        <v>20.2</v>
      </c>
      <c r="H135" s="41">
        <v>18.798377608281104</v>
      </c>
      <c r="I135" s="4">
        <f>G135/F135-1</f>
        <v>2.4813895781639062E-3</v>
      </c>
      <c r="J135" s="4">
        <f>F135/B135-1</f>
        <v>3.1746031746031633E-2</v>
      </c>
      <c r="K135" s="41">
        <v>50.04</v>
      </c>
      <c r="L135" s="4">
        <f t="shared" si="22"/>
        <v>-1.0089020771513302E-2</v>
      </c>
      <c r="M135" s="43">
        <v>16.47</v>
      </c>
      <c r="N135" s="4">
        <f t="shared" si="23"/>
        <v>1.167076167076142E-2</v>
      </c>
      <c r="O135" s="4" t="str">
        <f>IF(J135&lt;-2.5%,L136+IF(AC$2="Yes",E136,0),"")</f>
        <v/>
      </c>
      <c r="P135" s="4" t="str">
        <f>IF(AND(I135&gt;5%,I135&lt;20%),N136-IF(AC$2="Yes",E136,0),"")</f>
        <v/>
      </c>
      <c r="Q135" s="4" t="str">
        <f>IF(COUNT(O135:P135)=2,"",IF(COUNT(O135:P135)=1,SUM(O135:P135)+IF(AC$2="Yes",IF(O135&lt;&gt;"",E136,-E136),0),""))</f>
        <v/>
      </c>
      <c r="R135" s="4" t="str">
        <f>IF(O135&lt;&gt;"",E136,"")</f>
        <v/>
      </c>
      <c r="S135" s="4" t="str">
        <f>IF(P135&lt;&gt;"",-E136,"")</f>
        <v/>
      </c>
      <c r="T135" s="4" t="str">
        <f t="shared" si="24"/>
        <v/>
      </c>
      <c r="U135" s="43">
        <f t="shared" si="25"/>
        <v>87.89737182249354</v>
      </c>
      <c r="V135" s="43">
        <f t="shared" si="26"/>
        <v>110.94730726294631</v>
      </c>
      <c r="W135" s="43">
        <f t="shared" si="27"/>
        <v>106.67275368700292</v>
      </c>
      <c r="X135" s="3">
        <f>U135/MAX(U$2:U135)-1</f>
        <v>-0.1241132428194035</v>
      </c>
      <c r="Y135" s="3">
        <f>V135/MAX(V$2:V135)-1</f>
        <v>-0.13409658166442295</v>
      </c>
      <c r="Z135" s="3">
        <f>W135/MAX(W$2:W135)-1</f>
        <v>-0.11120647561803543</v>
      </c>
      <c r="AA135" s="2"/>
      <c r="AF135" s="2"/>
      <c r="AG135" s="2"/>
      <c r="AH135" s="2"/>
      <c r="AI135" s="2"/>
    </row>
    <row r="136" spans="1:35" x14ac:dyDescent="0.25">
      <c r="A136" s="34">
        <v>40742</v>
      </c>
      <c r="B136" s="41">
        <v>20.95</v>
      </c>
      <c r="C136" s="4">
        <f t="shared" si="20"/>
        <v>7.2708653353814601E-2</v>
      </c>
      <c r="D136" s="41">
        <v>127.21</v>
      </c>
      <c r="E136" s="4">
        <f t="shared" si="21"/>
        <v>-8.2638185078351967E-3</v>
      </c>
      <c r="F136" s="44">
        <v>21.15</v>
      </c>
      <c r="G136" s="44">
        <v>21</v>
      </c>
      <c r="H136" s="41">
        <v>19.189581679502723</v>
      </c>
      <c r="I136" s="4">
        <f>G136/F136-1</f>
        <v>-7.0921985815601829E-3</v>
      </c>
      <c r="J136" s="4">
        <f>F136/B136-1</f>
        <v>9.5465393794749165E-3</v>
      </c>
      <c r="K136" s="41">
        <v>51.11</v>
      </c>
      <c r="L136" s="4">
        <f t="shared" si="22"/>
        <v>2.1382893685051974E-2</v>
      </c>
      <c r="M136" s="43">
        <v>16.07</v>
      </c>
      <c r="N136" s="4">
        <f t="shared" si="23"/>
        <v>-2.4286581663630735E-2</v>
      </c>
      <c r="O136" s="4" t="str">
        <f>IF(J136&lt;-2.5%,L137+IF(AC$2="Yes",E137,0),"")</f>
        <v/>
      </c>
      <c r="P136" s="4" t="str">
        <f>IF(AND(I136&gt;5%,I136&lt;20%),N137-IF(AC$2="Yes",E137,0),"")</f>
        <v/>
      </c>
      <c r="Q136" s="4" t="str">
        <f>IF(COUNT(O136:P136)=2,"",IF(COUNT(O136:P136)=1,SUM(O136:P136)+IF(AC$2="Yes",IF(O136&lt;&gt;"",E137,-E137),0),""))</f>
        <v/>
      </c>
      <c r="R136" s="4" t="str">
        <f>IF(O136&lt;&gt;"",E137,"")</f>
        <v/>
      </c>
      <c r="S136" s="4" t="str">
        <f>IF(P136&lt;&gt;"",-E137,"")</f>
        <v/>
      </c>
      <c r="T136" s="4" t="str">
        <f t="shared" si="24"/>
        <v/>
      </c>
      <c r="U136" s="43">
        <f t="shared" si="25"/>
        <v>87.89737182249354</v>
      </c>
      <c r="V136" s="43">
        <f t="shared" si="26"/>
        <v>110.94730726294631</v>
      </c>
      <c r="W136" s="43">
        <f t="shared" si="27"/>
        <v>106.67275368700292</v>
      </c>
      <c r="X136" s="3">
        <f>U136/MAX(U$2:U136)-1</f>
        <v>-0.1241132428194035</v>
      </c>
      <c r="Y136" s="3">
        <f>V136/MAX(V$2:V136)-1</f>
        <v>-0.13409658166442295</v>
      </c>
      <c r="Z136" s="3">
        <f>W136/MAX(W$2:W136)-1</f>
        <v>-0.11120647561803543</v>
      </c>
      <c r="AA136" s="2"/>
      <c r="AF136" s="2"/>
      <c r="AG136" s="2"/>
      <c r="AH136" s="2"/>
      <c r="AI136" s="2"/>
    </row>
    <row r="137" spans="1:35" x14ac:dyDescent="0.25">
      <c r="A137" s="34">
        <v>40743</v>
      </c>
      <c r="B137" s="41">
        <v>19.21</v>
      </c>
      <c r="C137" s="4">
        <f t="shared" si="20"/>
        <v>-8.3054892601431951E-2</v>
      </c>
      <c r="D137" s="41">
        <v>129.28</v>
      </c>
      <c r="E137" s="4">
        <f t="shared" si="21"/>
        <v>1.6272305636349405E-2</v>
      </c>
      <c r="F137" s="44">
        <v>19.25</v>
      </c>
      <c r="G137" s="44">
        <v>19.75</v>
      </c>
      <c r="H137" s="41">
        <v>19.193294101411318</v>
      </c>
      <c r="I137" s="4">
        <f>G137/F137-1</f>
        <v>2.5974025974025983E-2</v>
      </c>
      <c r="J137" s="4">
        <f>F137/B137-1</f>
        <v>2.0822488287350893E-3</v>
      </c>
      <c r="K137" s="41">
        <v>48.64</v>
      </c>
      <c r="L137" s="4">
        <f t="shared" si="22"/>
        <v>-4.8327137546468335E-2</v>
      </c>
      <c r="M137" s="43">
        <v>16.829999999999998</v>
      </c>
      <c r="N137" s="4">
        <f t="shared" si="23"/>
        <v>4.729309271935267E-2</v>
      </c>
      <c r="O137" s="4" t="str">
        <f>IF(J137&lt;-2.5%,L138+IF(AC$2="Yes",E138,0),"")</f>
        <v/>
      </c>
      <c r="P137" s="4" t="str">
        <f>IF(AND(I137&gt;5%,I137&lt;20%),N138-IF(AC$2="Yes",E138,0),"")</f>
        <v/>
      </c>
      <c r="Q137" s="4" t="str">
        <f>IF(COUNT(O137:P137)=2,"",IF(COUNT(O137:P137)=1,SUM(O137:P137)+IF(AC$2="Yes",IF(O137&lt;&gt;"",E138,-E138),0),""))</f>
        <v/>
      </c>
      <c r="R137" s="4" t="str">
        <f>IF(O137&lt;&gt;"",E138,"")</f>
        <v/>
      </c>
      <c r="S137" s="4" t="str">
        <f>IF(P137&lt;&gt;"",-E138,"")</f>
        <v/>
      </c>
      <c r="T137" s="4" t="str">
        <f t="shared" si="24"/>
        <v/>
      </c>
      <c r="U137" s="43">
        <f t="shared" si="25"/>
        <v>87.89737182249354</v>
      </c>
      <c r="V137" s="43">
        <f t="shared" si="26"/>
        <v>110.94730726294631</v>
      </c>
      <c r="W137" s="43">
        <f t="shared" si="27"/>
        <v>106.67275368700292</v>
      </c>
      <c r="X137" s="3">
        <f>U137/MAX(U$2:U137)-1</f>
        <v>-0.1241132428194035</v>
      </c>
      <c r="Y137" s="3">
        <f>V137/MAX(V$2:V137)-1</f>
        <v>-0.13409658166442295</v>
      </c>
      <c r="Z137" s="3">
        <f>W137/MAX(W$2:W137)-1</f>
        <v>-0.11120647561803543</v>
      </c>
      <c r="AA137" s="2"/>
      <c r="AF137" s="2"/>
      <c r="AG137" s="2"/>
      <c r="AH137" s="2"/>
      <c r="AI137" s="2"/>
    </row>
    <row r="138" spans="1:35" x14ac:dyDescent="0.25">
      <c r="A138" s="34">
        <v>40744</v>
      </c>
      <c r="B138" s="41">
        <v>19.09</v>
      </c>
      <c r="C138" s="4">
        <f t="shared" si="20"/>
        <v>-6.2467464862051569E-3</v>
      </c>
      <c r="D138" s="41">
        <v>129.19999999999999</v>
      </c>
      <c r="E138" s="4">
        <f t="shared" si="21"/>
        <v>-6.1881188118817487E-4</v>
      </c>
      <c r="F138" s="44">
        <v>19.350000000000001</v>
      </c>
      <c r="G138" s="44">
        <v>21</v>
      </c>
      <c r="H138" s="41">
        <v>19.174513355700171</v>
      </c>
      <c r="I138" s="4">
        <f>G138/F138-1</f>
        <v>8.5271317829457294E-2</v>
      </c>
      <c r="J138" s="4">
        <f>F138/B138-1</f>
        <v>1.3619696176008445E-2</v>
      </c>
      <c r="K138" s="41">
        <v>47.63</v>
      </c>
      <c r="L138" s="4">
        <f t="shared" si="22"/>
        <v>-2.0764802631578871E-2</v>
      </c>
      <c r="M138" s="43">
        <v>17.170000000000002</v>
      </c>
      <c r="N138" s="4">
        <f t="shared" si="23"/>
        <v>2.0202020202020332E-2</v>
      </c>
      <c r="O138" s="4" t="str">
        <f>IF(J138&lt;-2.5%,L139+IF(AC$2="Yes",E139,0),"")</f>
        <v/>
      </c>
      <c r="P138" s="4">
        <f>IF(AND(I138&gt;5%,I138&lt;20%),N139-IF(AC$2="Yes",E139,0),"")</f>
        <v>4.0892161971614938E-2</v>
      </c>
      <c r="Q138" s="4">
        <f>IF(COUNT(O138:P138)=2,"",IF(COUNT(O138:P138)=1,SUM(O138:P138)+IF(AC$2="Yes",IF(O138&lt;&gt;"",E139,-E139),0),""))</f>
        <v>2.7037672807528113E-2</v>
      </c>
      <c r="R138" s="4" t="str">
        <f>IF(O138&lt;&gt;"",E139,"")</f>
        <v/>
      </c>
      <c r="S138" s="4">
        <f>IF(P138&lt;&gt;"",-E139,"")</f>
        <v>-1.3854489164086825E-2</v>
      </c>
      <c r="T138" s="4">
        <f t="shared" si="24"/>
        <v>-1.3854489164086825E-2</v>
      </c>
      <c r="U138" s="43">
        <f t="shared" si="25"/>
        <v>87.89737182249354</v>
      </c>
      <c r="V138" s="43">
        <f t="shared" si="26"/>
        <v>115.48418252185724</v>
      </c>
      <c r="W138" s="43">
        <f t="shared" si="27"/>
        <v>109.55693669867014</v>
      </c>
      <c r="X138" s="3">
        <f>U138/MAX(U$2:U138)-1</f>
        <v>-0.1241132428194035</v>
      </c>
      <c r="Y138" s="3">
        <f>V138/MAX(V$2:V138)-1</f>
        <v>-9.8687918830069554E-2</v>
      </c>
      <c r="Z138" s="3">
        <f>W138/MAX(W$2:W138)-1</f>
        <v>-8.7175567112346086E-2</v>
      </c>
      <c r="AA138" s="2"/>
      <c r="AF138" s="2"/>
      <c r="AG138" s="2"/>
      <c r="AH138" s="2"/>
      <c r="AI138" s="2"/>
    </row>
    <row r="139" spans="1:35" x14ac:dyDescent="0.25">
      <c r="A139" s="34">
        <v>40745</v>
      </c>
      <c r="B139" s="41">
        <v>17.559999999999999</v>
      </c>
      <c r="C139" s="4">
        <f t="shared" si="20"/>
        <v>-8.0146673651126266E-2</v>
      </c>
      <c r="D139" s="41">
        <v>130.99</v>
      </c>
      <c r="E139" s="4">
        <f t="shared" si="21"/>
        <v>1.3854489164086825E-2</v>
      </c>
      <c r="F139" s="44">
        <v>18.350000000000001</v>
      </c>
      <c r="G139" s="44">
        <v>20.05</v>
      </c>
      <c r="H139" s="41">
        <v>18.880965472845595</v>
      </c>
      <c r="I139" s="4">
        <f>G139/F139-1</f>
        <v>9.2643051771117202E-2</v>
      </c>
      <c r="J139" s="4">
        <f>F139/B139-1</f>
        <v>4.4988610478360114E-2</v>
      </c>
      <c r="K139" s="41">
        <v>45.19</v>
      </c>
      <c r="L139" s="4">
        <f t="shared" si="22"/>
        <v>-5.1228217509972751E-2</v>
      </c>
      <c r="M139" s="43">
        <v>18.11</v>
      </c>
      <c r="N139" s="4">
        <f t="shared" si="23"/>
        <v>5.4746651135701763E-2</v>
      </c>
      <c r="O139" s="4" t="str">
        <f>IF(J139&lt;-2.5%,L140+IF(AC$2="Yes",E140,0),"")</f>
        <v/>
      </c>
      <c r="P139" s="4">
        <f>IF(AND(I139&gt;5%,I139&lt;20%),N140-IF(AC$2="Yes",E140,0),"")</f>
        <v>4.8347358047953204E-3</v>
      </c>
      <c r="Q139" s="4">
        <f>IF(COUNT(O139:P139)=2,"",IF(COUNT(O139:P139)=1,SUM(O139:P139)+IF(AC$2="Yes",IF(O139&lt;&gt;"",E140,-E140),0),""))</f>
        <v>4.147660455531943E-3</v>
      </c>
      <c r="R139" s="4" t="str">
        <f>IF(O139&lt;&gt;"",E140,"")</f>
        <v/>
      </c>
      <c r="S139" s="4">
        <f>IF(P139&lt;&gt;"",-E140,"")</f>
        <v>-6.8707534926337743E-4</v>
      </c>
      <c r="T139" s="4">
        <f t="shared" si="24"/>
        <v>-6.8707534926337743E-4</v>
      </c>
      <c r="U139" s="43">
        <f t="shared" si="25"/>
        <v>87.89737182249354</v>
      </c>
      <c r="V139" s="43">
        <f t="shared" si="26"/>
        <v>116.04251803398317</v>
      </c>
      <c r="W139" s="43">
        <f t="shared" si="27"/>
        <v>110.01134167264443</v>
      </c>
      <c r="X139" s="3">
        <f>U139/MAX(U$2:U139)-1</f>
        <v>-0.1241132428194035</v>
      </c>
      <c r="Y139" s="3">
        <f>V139/MAX(V$2:V139)-1</f>
        <v>-9.433031303994277E-2</v>
      </c>
      <c r="Z139" s="3">
        <f>W139/MAX(W$2:W139)-1</f>
        <v>-8.3389481309214641E-2</v>
      </c>
      <c r="AA139" s="2"/>
      <c r="AF139" s="2"/>
      <c r="AG139" s="2"/>
      <c r="AH139" s="2"/>
      <c r="AI139" s="2"/>
    </row>
    <row r="140" spans="1:35" x14ac:dyDescent="0.25">
      <c r="A140" s="34">
        <v>40746</v>
      </c>
      <c r="B140" s="41">
        <v>17.52</v>
      </c>
      <c r="C140" s="4">
        <f t="shared" si="20"/>
        <v>-2.277904328018221E-3</v>
      </c>
      <c r="D140" s="41">
        <v>131.08000000000001</v>
      </c>
      <c r="E140" s="4">
        <f t="shared" si="21"/>
        <v>6.8707534926337743E-4</v>
      </c>
      <c r="F140" s="44">
        <v>18.25</v>
      </c>
      <c r="G140" s="44">
        <v>19.899999999999999</v>
      </c>
      <c r="H140" s="41">
        <v>18.633517205055487</v>
      </c>
      <c r="I140" s="4">
        <f>G140/F140-1</f>
        <v>9.0410958904109551E-2</v>
      </c>
      <c r="J140" s="4">
        <f>F140/B140-1</f>
        <v>4.1666666666666741E-2</v>
      </c>
      <c r="K140" s="41">
        <v>44.83</v>
      </c>
      <c r="L140" s="4">
        <f t="shared" si="22"/>
        <v>-7.966364239876067E-3</v>
      </c>
      <c r="M140" s="43">
        <v>18.21</v>
      </c>
      <c r="N140" s="4">
        <f t="shared" si="23"/>
        <v>5.5218111540586978E-3</v>
      </c>
      <c r="O140" s="4" t="str">
        <f>IF(J140&lt;-2.5%,L141+IF(AC$2="Yes",E141,0),"")</f>
        <v/>
      </c>
      <c r="P140" s="4">
        <f>IF(AND(I140&gt;5%,I140&lt;20%),N141-IF(AC$2="Yes",E141,0),"")</f>
        <v>-3.4518745715273358E-2</v>
      </c>
      <c r="Q140" s="4">
        <f>IF(COUNT(O140:P140)=2,"",IF(COUNT(O140:P140)=1,SUM(O140:P140)+IF(AC$2="Yes",IF(O140&lt;&gt;"",E141,-E141),0),""))</f>
        <v>-2.8949627619453855E-2</v>
      </c>
      <c r="R140" s="4" t="str">
        <f>IF(O140&lt;&gt;"",E141,"")</f>
        <v/>
      </c>
      <c r="S140" s="4">
        <f>IF(P140&lt;&gt;"",-E141,"")</f>
        <v>5.569118095819503E-3</v>
      </c>
      <c r="T140" s="4">
        <f t="shared" si="24"/>
        <v>5.569118095819503E-3</v>
      </c>
      <c r="U140" s="43">
        <f t="shared" si="25"/>
        <v>87.89737182249354</v>
      </c>
      <c r="V140" s="43">
        <f t="shared" si="26"/>
        <v>112.03687586180808</v>
      </c>
      <c r="W140" s="43">
        <f t="shared" si="27"/>
        <v>106.82655429730487</v>
      </c>
      <c r="X140" s="3">
        <f>U140/MAX(U$2:U140)-1</f>
        <v>-0.1241132428194035</v>
      </c>
      <c r="Y140" s="3">
        <f>V140/MAX(V$2:V140)-1</f>
        <v>-0.1255928946661482</v>
      </c>
      <c r="Z140" s="3">
        <f>W140/MAX(W$2:W140)-1</f>
        <v>-0.10992501449738734</v>
      </c>
      <c r="AA140" s="2"/>
      <c r="AF140" s="2"/>
      <c r="AG140" s="2"/>
      <c r="AH140" s="2"/>
      <c r="AI140" s="2"/>
    </row>
    <row r="141" spans="1:35" x14ac:dyDescent="0.25">
      <c r="A141" s="34">
        <v>40749</v>
      </c>
      <c r="B141" s="41">
        <v>19.350000000000001</v>
      </c>
      <c r="C141" s="4">
        <f t="shared" si="20"/>
        <v>0.10445205479452069</v>
      </c>
      <c r="D141" s="41">
        <v>130.35</v>
      </c>
      <c r="E141" s="4">
        <f t="shared" si="21"/>
        <v>-5.569118095819503E-3</v>
      </c>
      <c r="F141" s="44">
        <v>19.350000000000001</v>
      </c>
      <c r="G141" s="44">
        <v>20.3</v>
      </c>
      <c r="H141" s="41">
        <v>18.763786804136309</v>
      </c>
      <c r="I141" s="4">
        <f>G141/F141-1</f>
        <v>4.9095607235142058E-2</v>
      </c>
      <c r="J141" s="4">
        <f>F141/B141-1</f>
        <v>0</v>
      </c>
      <c r="K141" s="41">
        <v>46.54</v>
      </c>
      <c r="L141" s="4">
        <f t="shared" si="22"/>
        <v>3.8144099933080655E-2</v>
      </c>
      <c r="M141" s="43">
        <v>17.48</v>
      </c>
      <c r="N141" s="4">
        <f t="shared" si="23"/>
        <v>-4.0087863811092861E-2</v>
      </c>
      <c r="O141" s="4" t="str">
        <f>IF(J141&lt;-2.5%,L142+IF(AC$2="Yes",E142,0),"")</f>
        <v/>
      </c>
      <c r="P141" s="4" t="str">
        <f>IF(AND(I141&gt;5%,I141&lt;20%),N142-IF(AC$2="Yes",E142,0),"")</f>
        <v/>
      </c>
      <c r="Q141" s="4" t="str">
        <f>IF(COUNT(O141:P141)=2,"",IF(COUNT(O141:P141)=1,SUM(O141:P141)+IF(AC$2="Yes",IF(O141&lt;&gt;"",E142,-E142),0),""))</f>
        <v/>
      </c>
      <c r="R141" s="4" t="str">
        <f>IF(O141&lt;&gt;"",E142,"")</f>
        <v/>
      </c>
      <c r="S141" s="4" t="str">
        <f>IF(P141&lt;&gt;"",-E142,"")</f>
        <v/>
      </c>
      <c r="T141" s="4" t="str">
        <f t="shared" si="24"/>
        <v/>
      </c>
      <c r="U141" s="43">
        <f t="shared" si="25"/>
        <v>87.89737182249354</v>
      </c>
      <c r="V141" s="43">
        <f t="shared" si="26"/>
        <v>112.03687586180808</v>
      </c>
      <c r="W141" s="43">
        <f t="shared" si="27"/>
        <v>106.82655429730487</v>
      </c>
      <c r="X141" s="3">
        <f>U141/MAX(U$2:U141)-1</f>
        <v>-0.1241132428194035</v>
      </c>
      <c r="Y141" s="3">
        <f>V141/MAX(V$2:V141)-1</f>
        <v>-0.1255928946661482</v>
      </c>
      <c r="Z141" s="3">
        <f>W141/MAX(W$2:W141)-1</f>
        <v>-0.10992501449738734</v>
      </c>
      <c r="AA141" s="2"/>
      <c r="AF141" s="2"/>
      <c r="AG141" s="2"/>
      <c r="AH141" s="2"/>
      <c r="AI141" s="2"/>
    </row>
    <row r="142" spans="1:35" x14ac:dyDescent="0.25">
      <c r="A142" s="34">
        <v>40750</v>
      </c>
      <c r="B142" s="41">
        <v>20.23</v>
      </c>
      <c r="C142" s="4">
        <f t="shared" si="20"/>
        <v>4.5478036175710557E-2</v>
      </c>
      <c r="D142" s="41">
        <v>129.86000000000001</v>
      </c>
      <c r="E142" s="4">
        <f t="shared" si="21"/>
        <v>-3.7591100882238271E-3</v>
      </c>
      <c r="F142" s="44">
        <v>19.649999999999999</v>
      </c>
      <c r="G142" s="44">
        <v>20.7</v>
      </c>
      <c r="H142" s="41">
        <v>19.030371021566072</v>
      </c>
      <c r="I142" s="4">
        <f>G142/F142-1</f>
        <v>5.3435114503816772E-2</v>
      </c>
      <c r="J142" s="4">
        <f>F142/B142-1</f>
        <v>-2.8670291646070267E-2</v>
      </c>
      <c r="K142" s="41">
        <v>47.5</v>
      </c>
      <c r="L142" s="4">
        <f t="shared" si="22"/>
        <v>2.0627417275461912E-2</v>
      </c>
      <c r="M142" s="43">
        <v>17.11</v>
      </c>
      <c r="N142" s="4">
        <f t="shared" si="23"/>
        <v>-2.1167048054919979E-2</v>
      </c>
      <c r="O142" s="4">
        <f>IF(J142&lt;-2.5%,L143+IF(AC$2="Yes",E143,0),"")</f>
        <v>3.8674297016219827E-2</v>
      </c>
      <c r="P142" s="4">
        <f>IF(AND(I142&gt;5%,I142&lt;20%),N143-IF(AC$2="Yes",E143,0),"")</f>
        <v>-3.6792848801879274E-2</v>
      </c>
      <c r="Q142" s="4" t="str">
        <f>IF(COUNT(O142:P142)=2,"",IF(COUNT(O142:P142)=1,SUM(O142:P142)+IF(AC$2="Yes",IF(O142&lt;&gt;"",E143,-E143),0),""))</f>
        <v/>
      </c>
      <c r="R142" s="4">
        <f>IF(O142&lt;&gt;"",E143,"")</f>
        <v>-2.0483597720622249E-2</v>
      </c>
      <c r="S142" s="4">
        <f>IF(P142&lt;&gt;"",-E143,"")</f>
        <v>2.0483597720622249E-2</v>
      </c>
      <c r="T142" s="4" t="str">
        <f t="shared" si="24"/>
        <v/>
      </c>
      <c r="U142" s="43">
        <f t="shared" si="25"/>
        <v>91.29674088730178</v>
      </c>
      <c r="V142" s="43">
        <f t="shared" si="26"/>
        <v>107.91472002798966</v>
      </c>
      <c r="W142" s="43">
        <f t="shared" si="27"/>
        <v>106.82655429730487</v>
      </c>
      <c r="X142" s="3">
        <f>U142/MAX(U$2:U142)-1</f>
        <v>-9.0238938219627363E-2</v>
      </c>
      <c r="Y142" s="3">
        <f>V142/MAX(V$2:V142)-1</f>
        <v>-0.15776482308398554</v>
      </c>
      <c r="Z142" s="3">
        <f>W142/MAX(W$2:W142)-1</f>
        <v>-0.10992501449738734</v>
      </c>
      <c r="AA142" s="2"/>
      <c r="AF142" s="2"/>
      <c r="AG142" s="2"/>
      <c r="AH142" s="2"/>
      <c r="AI142" s="2"/>
    </row>
    <row r="143" spans="1:35" x14ac:dyDescent="0.25">
      <c r="A143" s="34">
        <v>40751</v>
      </c>
      <c r="B143" s="41">
        <v>22.98</v>
      </c>
      <c r="C143" s="4">
        <f t="shared" si="20"/>
        <v>0.13593672763222941</v>
      </c>
      <c r="D143" s="41">
        <v>127.2</v>
      </c>
      <c r="E143" s="4">
        <f t="shared" si="21"/>
        <v>-2.0483597720622249E-2</v>
      </c>
      <c r="F143" s="44">
        <v>21.3</v>
      </c>
      <c r="G143" s="44">
        <v>21.75</v>
      </c>
      <c r="H143" s="41">
        <v>19.748485381281331</v>
      </c>
      <c r="I143" s="4">
        <f>G143/F143-1</f>
        <v>2.1126760563380254E-2</v>
      </c>
      <c r="J143" s="4">
        <f>F143/B143-1</f>
        <v>-7.3107049608355124E-2</v>
      </c>
      <c r="K143" s="41">
        <v>50.31</v>
      </c>
      <c r="L143" s="4">
        <f t="shared" si="22"/>
        <v>5.9157894736842076E-2</v>
      </c>
      <c r="M143" s="43">
        <v>16.13</v>
      </c>
      <c r="N143" s="4">
        <f t="shared" si="23"/>
        <v>-5.7276446522501523E-2</v>
      </c>
      <c r="O143" s="4">
        <f>IF(J143&lt;-2.5%,L144+IF(AC$2="Yes",E144,0),"")</f>
        <v>2.014824128141357E-2</v>
      </c>
      <c r="P143" s="4" t="str">
        <f>IF(AND(I143&gt;5%,I143&lt;20%),N144-IF(AC$2="Yes",E144,0),"")</f>
        <v/>
      </c>
      <c r="Q143" s="4">
        <f>IF(COUNT(O143:P143)=2,"",IF(COUNT(O143:P143)=1,SUM(O143:P143)+IF(AC$2="Yes",IF(O143&lt;&gt;"",E144,-E144),0),""))</f>
        <v>1.7239436249967044E-2</v>
      </c>
      <c r="R143" s="4">
        <f>IF(O143&lt;&gt;"",E144,"")</f>
        <v>-2.9088050314465264E-3</v>
      </c>
      <c r="S143" s="4" t="str">
        <f>IF(P143&lt;&gt;"",-E144,"")</f>
        <v/>
      </c>
      <c r="T143" s="4">
        <f t="shared" si="24"/>
        <v>-2.9088050314465264E-3</v>
      </c>
      <c r="U143" s="43">
        <f t="shared" si="25"/>
        <v>93.136209650905826</v>
      </c>
      <c r="V143" s="43">
        <f t="shared" si="26"/>
        <v>107.91472002798966</v>
      </c>
      <c r="W143" s="43">
        <f t="shared" si="27"/>
        <v>108.6681838699169</v>
      </c>
      <c r="X143" s="3">
        <f>U143/MAX(U$2:U143)-1</f>
        <v>-7.1908852838441506E-2</v>
      </c>
      <c r="Y143" s="3">
        <f>V143/MAX(V$2:V143)-1</f>
        <v>-0.15776482308398554</v>
      </c>
      <c r="Z143" s="3">
        <f>W143/MAX(W$2:W143)-1</f>
        <v>-9.4580623527124597E-2</v>
      </c>
      <c r="AA143" s="2"/>
      <c r="AF143" s="2"/>
      <c r="AG143" s="2"/>
      <c r="AH143" s="2"/>
      <c r="AI143" s="2"/>
    </row>
    <row r="144" spans="1:35" x14ac:dyDescent="0.25">
      <c r="A144" s="34">
        <v>40752</v>
      </c>
      <c r="B144" s="41">
        <v>23.74</v>
      </c>
      <c r="C144" s="4">
        <f t="shared" si="20"/>
        <v>3.3072236727589077E-2</v>
      </c>
      <c r="D144" s="41">
        <v>126.83</v>
      </c>
      <c r="E144" s="4">
        <f t="shared" si="21"/>
        <v>-2.9088050314465264E-3</v>
      </c>
      <c r="F144" s="44">
        <v>21.35</v>
      </c>
      <c r="G144" s="44">
        <v>21.7</v>
      </c>
      <c r="H144" s="41">
        <v>20.474215311957451</v>
      </c>
      <c r="I144" s="4">
        <f>G144/F144-1</f>
        <v>1.6393442622950616E-2</v>
      </c>
      <c r="J144" s="4">
        <f>F144/B144-1</f>
        <v>-0.10067396798652051</v>
      </c>
      <c r="K144" s="41">
        <v>51.47</v>
      </c>
      <c r="L144" s="4">
        <f t="shared" si="22"/>
        <v>2.3057046312860097E-2</v>
      </c>
      <c r="M144" s="43">
        <v>15.69</v>
      </c>
      <c r="N144" s="4">
        <f t="shared" si="23"/>
        <v>-2.7278363298202102E-2</v>
      </c>
      <c r="O144" s="4">
        <f>IF(J144&lt;-2.5%,L145+IF(AC$2="Yes",E145,0),"")</f>
        <v>-2.5432371844220758E-2</v>
      </c>
      <c r="P144" s="4" t="str">
        <f>IF(AND(I144&gt;5%,I144&lt;20%),N145-IF(AC$2="Yes",E145,0),"")</f>
        <v/>
      </c>
      <c r="Q144" s="4">
        <f>IF(COUNT(O144:P144)=2,"",IF(COUNT(O144:P144)=1,SUM(O144:P144)+IF(AC$2="Yes",IF(O144&lt;&gt;"",E145,-E145),0),""))</f>
        <v>-3.2213101955393175E-2</v>
      </c>
      <c r="R144" s="4">
        <f>IF(O144&lt;&gt;"",E145,"")</f>
        <v>-6.7807301111724172E-3</v>
      </c>
      <c r="S144" s="4" t="str">
        <f>IF(P144&lt;&gt;"",-E145,"")</f>
        <v/>
      </c>
      <c r="T144" s="4">
        <f t="shared" si="24"/>
        <v>-6.7807301111724172E-3</v>
      </c>
      <c r="U144" s="43">
        <f t="shared" si="25"/>
        <v>90.767534934902685</v>
      </c>
      <c r="V144" s="43">
        <f t="shared" si="26"/>
        <v>107.91472002798966</v>
      </c>
      <c r="W144" s="43">
        <f t="shared" si="27"/>
        <v>105.16764458360785</v>
      </c>
      <c r="X144" s="3">
        <f>U144/MAX(U$2:U144)-1</f>
        <v>-9.5512411998383673E-2</v>
      </c>
      <c r="Y144" s="3">
        <f>V144/MAX(V$2:V144)-1</f>
        <v>-0.15776482308398554</v>
      </c>
      <c r="Z144" s="3">
        <f>W144/MAX(W$2:W144)-1</f>
        <v>-0.12374699021383395</v>
      </c>
      <c r="AA144" s="2"/>
      <c r="AF144" s="2"/>
      <c r="AG144" s="2"/>
      <c r="AH144" s="2"/>
      <c r="AI144" s="2"/>
    </row>
    <row r="145" spans="1:35" x14ac:dyDescent="0.25">
      <c r="A145" s="34">
        <v>40753</v>
      </c>
      <c r="B145" s="41">
        <v>25.25</v>
      </c>
      <c r="C145" s="4">
        <f t="shared" si="20"/>
        <v>6.3605728727885502E-2</v>
      </c>
      <c r="D145" s="41">
        <v>125.97</v>
      </c>
      <c r="E145" s="4">
        <f t="shared" si="21"/>
        <v>-6.7807301111724172E-3</v>
      </c>
      <c r="F145" s="44">
        <v>21.1</v>
      </c>
      <c r="G145" s="44">
        <v>21.1</v>
      </c>
      <c r="H145" s="41">
        <v>21.34253980069246</v>
      </c>
      <c r="I145" s="4">
        <f>G145/F145-1</f>
        <v>0</v>
      </c>
      <c r="J145" s="4">
        <f>F145/B145-1</f>
        <v>-0.16435643564356428</v>
      </c>
      <c r="K145" s="41">
        <v>50.51</v>
      </c>
      <c r="L145" s="4">
        <f t="shared" si="22"/>
        <v>-1.8651641733048341E-2</v>
      </c>
      <c r="M145" s="43">
        <v>15.98</v>
      </c>
      <c r="N145" s="4">
        <f t="shared" si="23"/>
        <v>1.8483110261312996E-2</v>
      </c>
      <c r="O145" s="4">
        <f>IF(J145&lt;-2.5%,L146+IF(AC$2="Yes",E146,0),"")</f>
        <v>-4.6258621691987689E-2</v>
      </c>
      <c r="P145" s="4" t="str">
        <f>IF(AND(I145&gt;5%,I145&lt;20%),N146-IF(AC$2="Yes",E146,0),"")</f>
        <v/>
      </c>
      <c r="Q145" s="4">
        <f>IF(COUNT(O145:P145)=2,"",IF(COUNT(O145:P145)=1,SUM(O145:P145)+IF(AC$2="Yes",IF(O145&lt;&gt;"",E146,-E146),0),""))</f>
        <v>-5.054535662887738E-2</v>
      </c>
      <c r="R145" s="4">
        <f>IF(O145&lt;&gt;"",E146,"")</f>
        <v>-4.2867349368896912E-3</v>
      </c>
      <c r="S145" s="4" t="str">
        <f>IF(P145&lt;&gt;"",-E146,"")</f>
        <v/>
      </c>
      <c r="T145" s="4">
        <f t="shared" si="24"/>
        <v>-4.2867349368896912E-3</v>
      </c>
      <c r="U145" s="43">
        <f t="shared" si="25"/>
        <v>86.568753874434748</v>
      </c>
      <c r="V145" s="43">
        <f t="shared" si="26"/>
        <v>107.91472002798966</v>
      </c>
      <c r="W145" s="43">
        <f t="shared" si="27"/>
        <v>99.851908482310364</v>
      </c>
      <c r="X145" s="3">
        <f>U145/MAX(U$2:U145)-1</f>
        <v>-0.13735276115684891</v>
      </c>
      <c r="Y145" s="3">
        <f>V145/MAX(V$2:V145)-1</f>
        <v>-0.15776482308398554</v>
      </c>
      <c r="Z145" s="3">
        <f>W145/MAX(W$2:W145)-1</f>
        <v>-0.16803751109060294</v>
      </c>
      <c r="AA145" s="2"/>
      <c r="AF145" s="2"/>
      <c r="AG145" s="2"/>
      <c r="AH145" s="2"/>
      <c r="AI145" s="2"/>
    </row>
    <row r="146" spans="1:35" x14ac:dyDescent="0.25">
      <c r="A146" s="34">
        <v>40756</v>
      </c>
      <c r="B146" s="41">
        <v>23.66</v>
      </c>
      <c r="C146" s="4">
        <f t="shared" si="20"/>
        <v>-6.2970297029702915E-2</v>
      </c>
      <c r="D146" s="41">
        <v>125.43</v>
      </c>
      <c r="E146" s="4">
        <f t="shared" si="21"/>
        <v>-4.2867349368896912E-3</v>
      </c>
      <c r="F146" s="44">
        <v>20.7</v>
      </c>
      <c r="G146" s="44">
        <v>20.6</v>
      </c>
      <c r="H146" s="41">
        <v>21.76389620056656</v>
      </c>
      <c r="I146" s="4">
        <f>G146/F146-1</f>
        <v>-4.8309178743960457E-3</v>
      </c>
      <c r="J146" s="4">
        <f>F146/B146-1</f>
        <v>-0.1251056635672021</v>
      </c>
      <c r="K146" s="41">
        <v>48.39</v>
      </c>
      <c r="L146" s="4">
        <f t="shared" si="22"/>
        <v>-4.1971886755097998E-2</v>
      </c>
      <c r="M146" s="43">
        <v>16.670000000000002</v>
      </c>
      <c r="N146" s="4">
        <f t="shared" si="23"/>
        <v>4.3178973717146407E-2</v>
      </c>
      <c r="O146" s="4">
        <f>IF(J146&lt;-2.5%,L147+IF(AC$2="Yes",E147,0),"")</f>
        <v>4.3923595948350491E-2</v>
      </c>
      <c r="P146" s="4" t="str">
        <f>IF(AND(I146&gt;5%,I146&lt;20%),N147-IF(AC$2="Yes",E147,0),"")</f>
        <v/>
      </c>
      <c r="Q146" s="4">
        <f>IF(COUNT(O146:P146)=2,"",IF(COUNT(O146:P146)=1,SUM(O146:P146)+IF(AC$2="Yes",IF(O146&lt;&gt;"",E147,-E147),0),""))</f>
        <v>1.8411358046731996E-2</v>
      </c>
      <c r="R146" s="4">
        <f>IF(O146&lt;&gt;"",E147,"")</f>
        <v>-2.5512237901618495E-2</v>
      </c>
      <c r="S146" s="4" t="str">
        <f>IF(P146&lt;&gt;"",-E147,"")</f>
        <v/>
      </c>
      <c r="T146" s="4">
        <f t="shared" si="24"/>
        <v>-2.5512237901618495E-2</v>
      </c>
      <c r="U146" s="43">
        <f t="shared" si="25"/>
        <v>90.37116484136763</v>
      </c>
      <c r="V146" s="43">
        <f t="shared" si="26"/>
        <v>107.91472002798966</v>
      </c>
      <c r="W146" s="43">
        <f t="shared" si="27"/>
        <v>101.6903177210277</v>
      </c>
      <c r="X146" s="3">
        <f>U146/MAX(U$2:U146)-1</f>
        <v>-9.9462192391941984E-2</v>
      </c>
      <c r="Y146" s="3">
        <f>V146/MAX(V$2:V146)-1</f>
        <v>-0.15776482308398554</v>
      </c>
      <c r="Z146" s="3">
        <f>W146/MAX(W$2:W146)-1</f>
        <v>-0.15271995182584175</v>
      </c>
      <c r="AA146" s="2"/>
      <c r="AF146" s="2"/>
      <c r="AG146" s="2"/>
      <c r="AH146" s="2"/>
      <c r="AI146" s="2"/>
    </row>
    <row r="147" spans="1:35" x14ac:dyDescent="0.25">
      <c r="A147" s="34">
        <v>40757</v>
      </c>
      <c r="B147" s="41">
        <v>24.79</v>
      </c>
      <c r="C147" s="4">
        <f t="shared" si="20"/>
        <v>4.7759932375316838E-2</v>
      </c>
      <c r="D147" s="41">
        <v>122.23</v>
      </c>
      <c r="E147" s="4">
        <f t="shared" si="21"/>
        <v>-2.5512237901618495E-2</v>
      </c>
      <c r="F147" s="44">
        <v>22.3</v>
      </c>
      <c r="G147" s="44">
        <v>22</v>
      </c>
      <c r="H147" s="41">
        <v>22.314096891372639</v>
      </c>
      <c r="I147" s="4">
        <f>G147/F147-1</f>
        <v>-1.3452914798206317E-2</v>
      </c>
      <c r="J147" s="4">
        <f>F147/B147-1</f>
        <v>-0.10044372730939888</v>
      </c>
      <c r="K147" s="41">
        <v>51.75</v>
      </c>
      <c r="L147" s="4">
        <f t="shared" si="22"/>
        <v>6.9435833849968986E-2</v>
      </c>
      <c r="M147" s="43">
        <v>15.58</v>
      </c>
      <c r="N147" s="4">
        <f t="shared" si="23"/>
        <v>-6.5386922615476961E-2</v>
      </c>
      <c r="O147" s="4">
        <f>IF(J147&lt;-2.5%,L148+IF(AC$2="Yes",E148,0),"")</f>
        <v>1.1389994549753979E-2</v>
      </c>
      <c r="P147" s="4" t="str">
        <f>IF(AND(I147&gt;5%,I147&lt;20%),N148-IF(AC$2="Yes",E148,0),"")</f>
        <v/>
      </c>
      <c r="Q147" s="4">
        <f>IF(COUNT(O147:P147)=2,"",IF(COUNT(O147:P147)=1,SUM(O147:P147)+IF(AC$2="Yes",IF(O147&lt;&gt;"",E148,-E148),0),""))</f>
        <v>1.678965093525675E-2</v>
      </c>
      <c r="R147" s="4">
        <f>IF(O147&lt;&gt;"",E148,"")</f>
        <v>5.3996563855027713E-3</v>
      </c>
      <c r="S147" s="4" t="str">
        <f>IF(P147&lt;&gt;"",-E148,"")</f>
        <v/>
      </c>
      <c r="T147" s="4">
        <f t="shared" si="24"/>
        <v>5.3996563855027713E-3</v>
      </c>
      <c r="U147" s="43">
        <f t="shared" si="25"/>
        <v>91.400491916365723</v>
      </c>
      <c r="V147" s="43">
        <f t="shared" si="26"/>
        <v>107.91472002798966</v>
      </c>
      <c r="W147" s="43">
        <f t="shared" si="27"/>
        <v>103.39766265905911</v>
      </c>
      <c r="X147" s="3">
        <f>U147/MAX(U$2:U147)-1</f>
        <v>-8.9205071671438874E-2</v>
      </c>
      <c r="Y147" s="3">
        <f>V147/MAX(V$2:V147)-1</f>
        <v>-0.15776482308398554</v>
      </c>
      <c r="Z147" s="3">
        <f>W147/MAX(W$2:W147)-1</f>
        <v>-0.13849441557259001</v>
      </c>
      <c r="AA147" s="2"/>
      <c r="AF147" s="2"/>
      <c r="AG147" s="2"/>
      <c r="AH147" s="2"/>
      <c r="AI147" s="2"/>
    </row>
    <row r="148" spans="1:35" x14ac:dyDescent="0.25">
      <c r="A148" s="34">
        <v>40758</v>
      </c>
      <c r="B148" s="41">
        <v>23.38</v>
      </c>
      <c r="C148" s="4">
        <f t="shared" si="20"/>
        <v>-5.6877773295683776E-2</v>
      </c>
      <c r="D148" s="41">
        <v>122.89</v>
      </c>
      <c r="E148" s="4">
        <f t="shared" si="21"/>
        <v>5.3996563855027713E-3</v>
      </c>
      <c r="F148" s="44">
        <v>22</v>
      </c>
      <c r="G148" s="44">
        <v>21.85</v>
      </c>
      <c r="H148" s="41">
        <v>22.507897456577613</v>
      </c>
      <c r="I148" s="4">
        <f>G148/F148-1</f>
        <v>-6.8181818181817233E-3</v>
      </c>
      <c r="J148" s="4">
        <f>F148/B148-1</f>
        <v>-5.9024807527801482E-2</v>
      </c>
      <c r="K148" s="41">
        <v>52.06</v>
      </c>
      <c r="L148" s="4">
        <f t="shared" si="22"/>
        <v>5.9903381642512077E-3</v>
      </c>
      <c r="M148" s="43">
        <v>15.45</v>
      </c>
      <c r="N148" s="4">
        <f t="shared" si="23"/>
        <v>-8.3440308087291415E-3</v>
      </c>
      <c r="O148" s="4">
        <f>IF(J148&lt;-2.5%,L149+IF(AC$2="Yes",E149,0),"")</f>
        <v>0.14982493424854781</v>
      </c>
      <c r="P148" s="4" t="str">
        <f>IF(AND(I148&gt;5%,I148&lt;20%),N149-IF(AC$2="Yes",E149,0),"")</f>
        <v/>
      </c>
      <c r="Q148" s="4">
        <f>IF(COUNT(O148:P148)=2,"",IF(COUNT(O148:P148)=1,SUM(O148:P148)+IF(AC$2="Yes",IF(O148&lt;&gt;"",E149,-E149),0),""))</f>
        <v>0.10295374863539775</v>
      </c>
      <c r="R148" s="4">
        <f>IF(O148&lt;&gt;"",E149,"")</f>
        <v>-4.6871185613150068E-2</v>
      </c>
      <c r="S148" s="4" t="str">
        <f>IF(P148&lt;&gt;"",-E149,"")</f>
        <v/>
      </c>
      <c r="T148" s="4">
        <f t="shared" si="24"/>
        <v>-4.6871185613150068E-2</v>
      </c>
      <c r="U148" s="43">
        <f t="shared" si="25"/>
        <v>105.09456460802015</v>
      </c>
      <c r="V148" s="43">
        <f t="shared" si="26"/>
        <v>107.91472002798966</v>
      </c>
      <c r="W148" s="43">
        <f t="shared" si="27"/>
        <v>114.04283962994754</v>
      </c>
      <c r="X148" s="3">
        <f>U148/MAX(U$2:U148)-1</f>
        <v>0</v>
      </c>
      <c r="Y148" s="3">
        <f>V148/MAX(V$2:V148)-1</f>
        <v>-0.15776482308398554</v>
      </c>
      <c r="Z148" s="3">
        <f>W148/MAX(W$2:W148)-1</f>
        <v>-4.9799186185458977E-2</v>
      </c>
      <c r="AA148" s="2"/>
      <c r="AF148" s="2"/>
      <c r="AG148" s="2"/>
      <c r="AH148" s="2"/>
      <c r="AI148" s="2"/>
    </row>
    <row r="149" spans="1:35" x14ac:dyDescent="0.25">
      <c r="A149" s="34">
        <v>40759</v>
      </c>
      <c r="B149" s="41">
        <v>31.66</v>
      </c>
      <c r="C149" s="4">
        <f t="shared" si="20"/>
        <v>0.35414884516680933</v>
      </c>
      <c r="D149" s="41">
        <v>117.13</v>
      </c>
      <c r="E149" s="4">
        <f t="shared" si="21"/>
        <v>-4.6871185613150068E-2</v>
      </c>
      <c r="F149" s="44">
        <v>27.45</v>
      </c>
      <c r="G149" s="44">
        <v>25.9</v>
      </c>
      <c r="H149" s="41">
        <v>24.171916100836228</v>
      </c>
      <c r="I149" s="4">
        <f>G149/F149-1</f>
        <v>-5.6466302367941701E-2</v>
      </c>
      <c r="J149" s="4">
        <f>F149/B149-1</f>
        <v>-0.13297536323436521</v>
      </c>
      <c r="K149" s="41">
        <v>62.3</v>
      </c>
      <c r="L149" s="4">
        <f t="shared" si="22"/>
        <v>0.19669611986169788</v>
      </c>
      <c r="M149" s="43">
        <v>12.45</v>
      </c>
      <c r="N149" s="4">
        <f t="shared" si="23"/>
        <v>-0.19417475728155342</v>
      </c>
      <c r="O149" s="4">
        <f>IF(J149&lt;-2.5%,L150+IF(AC$2="Yes",E150,0),"")</f>
        <v>4.9591959873918956E-2</v>
      </c>
      <c r="P149" s="4" t="str">
        <f>IF(AND(I149&gt;5%,I149&lt;20%),N150-IF(AC$2="Yes",E150,0),"")</f>
        <v/>
      </c>
      <c r="Q149" s="4">
        <f>IF(COUNT(O149:P149)=2,"",IF(COUNT(O149:P149)=1,SUM(O149:P149)+IF(AC$2="Yes",IF(O149&lt;&gt;"",E150,-E150),0),""))</f>
        <v>4.8140581064049615E-2</v>
      </c>
      <c r="R149" s="4">
        <f>IF(O149&lt;&gt;"",E150,"")</f>
        <v>-1.4513788098693414E-3</v>
      </c>
      <c r="S149" s="4" t="str">
        <f>IF(P149&lt;&gt;"",-E150,"")</f>
        <v/>
      </c>
      <c r="T149" s="4">
        <f t="shared" si="24"/>
        <v>-1.4513788098693414E-3</v>
      </c>
      <c r="U149" s="43">
        <f t="shared" si="25"/>
        <v>110.30641003902807</v>
      </c>
      <c r="V149" s="43">
        <f t="shared" si="26"/>
        <v>107.91472002798966</v>
      </c>
      <c r="W149" s="43">
        <f t="shared" si="27"/>
        <v>119.53292819592744</v>
      </c>
      <c r="X149" s="3">
        <f>U149/MAX(U$2:U149)-1</f>
        <v>0</v>
      </c>
      <c r="Y149" s="3">
        <f>V149/MAX(V$2:V149)-1</f>
        <v>-0.15776482308398554</v>
      </c>
      <c r="Z149" s="3">
        <f>W149/MAX(W$2:W149)-1</f>
        <v>-4.0559668808941574E-3</v>
      </c>
      <c r="AA149" s="2"/>
      <c r="AF149" s="2"/>
      <c r="AG149" s="2"/>
      <c r="AH149" s="2"/>
      <c r="AI149" s="2"/>
    </row>
    <row r="150" spans="1:35" x14ac:dyDescent="0.25">
      <c r="A150" s="34">
        <v>40760</v>
      </c>
      <c r="B150" s="41">
        <v>32</v>
      </c>
      <c r="C150" s="4">
        <f t="shared" si="20"/>
        <v>1.073910296904601E-2</v>
      </c>
      <c r="D150" s="41">
        <v>116.96</v>
      </c>
      <c r="E150" s="4">
        <f t="shared" si="21"/>
        <v>-1.4513788098693414E-3</v>
      </c>
      <c r="F150" s="44">
        <v>29.15</v>
      </c>
      <c r="G150" s="44">
        <v>26.2</v>
      </c>
      <c r="H150" s="41">
        <v>25.595204082502367</v>
      </c>
      <c r="I150" s="4">
        <f>G150/F150-1</f>
        <v>-0.10120068610634647</v>
      </c>
      <c r="J150" s="4">
        <f>F150/B150-1</f>
        <v>-8.9062500000000044E-2</v>
      </c>
      <c r="K150" s="41">
        <v>65.48</v>
      </c>
      <c r="L150" s="4">
        <f t="shared" si="22"/>
        <v>5.1043338683788297E-2</v>
      </c>
      <c r="M150" s="43">
        <v>11.71</v>
      </c>
      <c r="N150" s="4">
        <f t="shared" si="23"/>
        <v>-5.9437751004015937E-2</v>
      </c>
      <c r="O150" s="4">
        <f>IF(J150&lt;-2.5%,L151+IF(AC$2="Yes",E151,0),"")</f>
        <v>8.1306454618613411E-2</v>
      </c>
      <c r="P150" s="4" t="str">
        <f>IF(AND(I150&gt;5%,I150&lt;20%),N151-IF(AC$2="Yes",E151,0),"")</f>
        <v/>
      </c>
      <c r="Q150" s="4">
        <f>IF(COUNT(O150:P150)=2,"",IF(COUNT(O150:P150)=1,SUM(O150:P150)+IF(AC$2="Yes",IF(O150&lt;&gt;"",E151,-E151),0),""))</f>
        <v>1.615597582244388E-2</v>
      </c>
      <c r="R150" s="4">
        <f>IF(O150&lt;&gt;"",E151,"")</f>
        <v>-6.5150478796169531E-2</v>
      </c>
      <c r="S150" s="4" t="str">
        <f>IF(P150&lt;&gt;"",-E151,"")</f>
        <v/>
      </c>
      <c r="T150" s="4">
        <f t="shared" si="24"/>
        <v>-6.5150478796169531E-2</v>
      </c>
      <c r="U150" s="43">
        <f t="shared" si="25"/>
        <v>119.27503316100848</v>
      </c>
      <c r="V150" s="43">
        <f t="shared" si="26"/>
        <v>107.91472002798966</v>
      </c>
      <c r="W150" s="43">
        <f t="shared" si="27"/>
        <v>121.46409929384676</v>
      </c>
      <c r="X150" s="3">
        <f>U150/MAX(U$2:U150)-1</f>
        <v>0</v>
      </c>
      <c r="Y150" s="3">
        <f>V150/MAX(V$2:V150)-1</f>
        <v>-0.15776482308398554</v>
      </c>
      <c r="Z150" s="3">
        <f>W150/MAX(W$2:W150)-1</f>
        <v>0</v>
      </c>
      <c r="AA150" s="2"/>
      <c r="AF150" s="2"/>
      <c r="AG150" s="2"/>
      <c r="AH150" s="2"/>
      <c r="AI150" s="2"/>
    </row>
    <row r="151" spans="1:35" x14ac:dyDescent="0.25">
      <c r="A151" s="34">
        <v>40763</v>
      </c>
      <c r="B151" s="41">
        <v>48</v>
      </c>
      <c r="C151" s="4">
        <f t="shared" si="20"/>
        <v>0.5</v>
      </c>
      <c r="D151" s="41">
        <v>109.34</v>
      </c>
      <c r="E151" s="4">
        <f t="shared" si="21"/>
        <v>-6.5150478796169531E-2</v>
      </c>
      <c r="F151" s="44">
        <v>36.549999999999997</v>
      </c>
      <c r="G151" s="44">
        <v>30.2</v>
      </c>
      <c r="H151" s="41">
        <v>29.668803340229211</v>
      </c>
      <c r="I151" s="4">
        <f>G151/F151-1</f>
        <v>-0.17373461012311897</v>
      </c>
      <c r="J151" s="4">
        <f>F151/B151-1</f>
        <v>-0.23854166666666676</v>
      </c>
      <c r="K151" s="41">
        <v>75.069999999999993</v>
      </c>
      <c r="L151" s="4">
        <f t="shared" si="22"/>
        <v>0.14645693341478294</v>
      </c>
      <c r="M151" s="43">
        <v>10</v>
      </c>
      <c r="N151" s="4">
        <f t="shared" si="23"/>
        <v>-0.14602903501280962</v>
      </c>
      <c r="O151" s="4">
        <f>IF(J151&lt;-2.5%,L152+IF(AC$2="Yes",E152,0),"")</f>
        <v>-5.2422251152262622E-2</v>
      </c>
      <c r="P151" s="4" t="str">
        <f>IF(AND(I151&gt;5%,I151&lt;20%),N152-IF(AC$2="Yes",E152,0),"")</f>
        <v/>
      </c>
      <c r="Q151" s="4">
        <f>IF(COUNT(O151:P151)=2,"",IF(COUNT(O151:P151)=1,SUM(O151:P151)+IF(AC$2="Yes",IF(O151&lt;&gt;"",E152,-E152),0),""))</f>
        <v>-5.870211642476586E-3</v>
      </c>
      <c r="R151" s="4">
        <f>IF(O151&lt;&gt;"",E152,"")</f>
        <v>4.6552039509786036E-2</v>
      </c>
      <c r="S151" s="4" t="str">
        <f>IF(P151&lt;&gt;"",-E152,"")</f>
        <v/>
      </c>
      <c r="T151" s="4">
        <f t="shared" si="24"/>
        <v>4.6552039509786036E-2</v>
      </c>
      <c r="U151" s="43">
        <f t="shared" si="25"/>
        <v>113.02236741644764</v>
      </c>
      <c r="V151" s="43">
        <f t="shared" si="26"/>
        <v>107.91472002798966</v>
      </c>
      <c r="W151" s="43">
        <f t="shared" si="27"/>
        <v>120.75107932402909</v>
      </c>
      <c r="X151" s="3">
        <f>U151/MAX(U$2:U151)-1</f>
        <v>-5.2422251152262622E-2</v>
      </c>
      <c r="Y151" s="3">
        <f>V151/MAX(V$2:V151)-1</f>
        <v>-0.15776482308398554</v>
      </c>
      <c r="Z151" s="3">
        <f>W151/MAX(W$2:W151)-1</f>
        <v>-5.870211642476586E-3</v>
      </c>
      <c r="AA151" s="2"/>
      <c r="AF151" s="2"/>
      <c r="AG151" s="2"/>
      <c r="AH151" s="2"/>
      <c r="AI151" s="2"/>
    </row>
    <row r="152" spans="1:35" x14ac:dyDescent="0.25">
      <c r="A152" s="34">
        <v>40764</v>
      </c>
      <c r="B152" s="41">
        <v>35.06</v>
      </c>
      <c r="C152" s="4">
        <f t="shared" si="20"/>
        <v>-0.26958333333333329</v>
      </c>
      <c r="D152" s="41">
        <v>114.43</v>
      </c>
      <c r="E152" s="4">
        <f t="shared" si="21"/>
        <v>4.6552039509786036E-2</v>
      </c>
      <c r="F152" s="44">
        <v>30.5</v>
      </c>
      <c r="G152" s="44">
        <v>25.4</v>
      </c>
      <c r="H152" s="41">
        <v>30.64902091473299</v>
      </c>
      <c r="I152" s="4">
        <f>G152/F152-1</f>
        <v>-0.16721311475409839</v>
      </c>
      <c r="J152" s="4">
        <f>F152/B152-1</f>
        <v>-0.13006274957216202</v>
      </c>
      <c r="K152" s="41">
        <v>67.64</v>
      </c>
      <c r="L152" s="4">
        <f t="shared" si="22"/>
        <v>-9.8974290662048658E-2</v>
      </c>
      <c r="M152" s="43">
        <v>10.72</v>
      </c>
      <c r="N152" s="4">
        <f t="shared" si="23"/>
        <v>7.2000000000000064E-2</v>
      </c>
      <c r="O152" s="4">
        <f>IF(J152&lt;-2.5%,L153+IF(AC$2="Yes",E153,0),"")</f>
        <v>7.6271660532421848E-2</v>
      </c>
      <c r="P152" s="4" t="str">
        <f>IF(AND(I152&gt;5%,I152&lt;20%),N153-IF(AC$2="Yes",E153,0),"")</f>
        <v/>
      </c>
      <c r="Q152" s="4">
        <f>IF(COUNT(O152:P152)=2,"",IF(COUNT(O152:P152)=1,SUM(O152:P152)+IF(AC$2="Yes",IF(O152&lt;&gt;"",E153,-E153),0),""))</f>
        <v>3.205248723870513E-2</v>
      </c>
      <c r="R152" s="4">
        <f>IF(O152&lt;&gt;"",E153,"")</f>
        <v>-4.4219173293716718E-2</v>
      </c>
      <c r="S152" s="4" t="str">
        <f>IF(P152&lt;&gt;"",-E153,"")</f>
        <v/>
      </c>
      <c r="T152" s="4">
        <f t="shared" si="24"/>
        <v>-4.4219173293716718E-2</v>
      </c>
      <c r="U152" s="43">
        <f t="shared" si="25"/>
        <v>121.64277105660558</v>
      </c>
      <c r="V152" s="43">
        <f t="shared" si="26"/>
        <v>107.91472002798966</v>
      </c>
      <c r="W152" s="43">
        <f t="shared" si="27"/>
        <v>124.6214517531224</v>
      </c>
      <c r="X152" s="3">
        <f>U152/MAX(U$2:U152)-1</f>
        <v>0</v>
      </c>
      <c r="Y152" s="3">
        <f>V152/MAX(V$2:V152)-1</f>
        <v>-0.15776482308398554</v>
      </c>
      <c r="Z152" s="3">
        <f>W152/MAX(W$2:W152)-1</f>
        <v>0</v>
      </c>
      <c r="AA152" s="2"/>
      <c r="AF152" s="2"/>
      <c r="AG152" s="2"/>
      <c r="AH152" s="2"/>
      <c r="AI152" s="2"/>
    </row>
    <row r="153" spans="1:35" x14ac:dyDescent="0.25">
      <c r="A153" s="34">
        <v>40765</v>
      </c>
      <c r="B153" s="41">
        <v>42.99</v>
      </c>
      <c r="C153" s="4">
        <f t="shared" si="20"/>
        <v>0.22618368511123776</v>
      </c>
      <c r="D153" s="41">
        <v>109.37</v>
      </c>
      <c r="E153" s="4">
        <f t="shared" si="21"/>
        <v>-4.4219173293716718E-2</v>
      </c>
      <c r="F153" s="44">
        <v>36</v>
      </c>
      <c r="G153" s="44">
        <v>28.75</v>
      </c>
      <c r="H153" s="41">
        <v>32.892835293872444</v>
      </c>
      <c r="I153" s="4">
        <f>G153/F153-1</f>
        <v>-0.20138888888888884</v>
      </c>
      <c r="J153" s="4">
        <f>F153/B153-1</f>
        <v>-0.16259595254710402</v>
      </c>
      <c r="K153" s="41">
        <v>75.790000000000006</v>
      </c>
      <c r="L153" s="4">
        <f t="shared" si="22"/>
        <v>0.12049083382613857</v>
      </c>
      <c r="M153" s="43">
        <v>9.25</v>
      </c>
      <c r="N153" s="4">
        <f t="shared" si="23"/>
        <v>-0.1371268656716419</v>
      </c>
      <c r="O153" s="4">
        <f>IF(J153&lt;-2.5%,L154+IF(AC$2="Yes",E154,0),"")</f>
        <v>4.1229306403262056E-3</v>
      </c>
      <c r="P153" s="4" t="str">
        <f>IF(AND(I153&gt;5%,I153&lt;20%),N154-IF(AC$2="Yes",E154,0),"")</f>
        <v/>
      </c>
      <c r="Q153" s="4">
        <f>IF(COUNT(O153:P153)=2,"",IF(COUNT(O153:P153)=1,SUM(O153:P153)+IF(AC$2="Yes",IF(O153&lt;&gt;"",E154,-E154),0),""))</f>
        <v>4.901641148516489E-2</v>
      </c>
      <c r="R153" s="4">
        <f>IF(O153&lt;&gt;"",E154,"")</f>
        <v>4.4893480844838685E-2</v>
      </c>
      <c r="S153" s="4" t="str">
        <f>IF(P153&lt;&gt;"",-E154,"")</f>
        <v/>
      </c>
      <c r="T153" s="4">
        <f t="shared" si="24"/>
        <v>4.4893480844838685E-2</v>
      </c>
      <c r="U153" s="43">
        <f t="shared" si="25"/>
        <v>122.14429576456907</v>
      </c>
      <c r="V153" s="43">
        <f t="shared" si="26"/>
        <v>107.91472002798966</v>
      </c>
      <c r="W153" s="43">
        <f t="shared" si="27"/>
        <v>130.72994811213209</v>
      </c>
      <c r="X153" s="3">
        <f>U153/MAX(U$2:U153)-1</f>
        <v>0</v>
      </c>
      <c r="Y153" s="3">
        <f>V153/MAX(V$2:V153)-1</f>
        <v>-0.15776482308398554</v>
      </c>
      <c r="Z153" s="3">
        <f>W153/MAX(W$2:W153)-1</f>
        <v>0</v>
      </c>
      <c r="AA153" s="2"/>
      <c r="AF153" s="2"/>
      <c r="AG153" s="2"/>
      <c r="AH153" s="2"/>
      <c r="AI153" s="2"/>
    </row>
    <row r="154" spans="1:35" x14ac:dyDescent="0.25">
      <c r="A154" s="34">
        <v>40766</v>
      </c>
      <c r="B154" s="41">
        <v>39</v>
      </c>
      <c r="C154" s="4">
        <f t="shared" si="20"/>
        <v>-9.2812281926029305E-2</v>
      </c>
      <c r="D154" s="41">
        <v>114.28</v>
      </c>
      <c r="E154" s="4">
        <f t="shared" si="21"/>
        <v>4.4893480844838685E-2</v>
      </c>
      <c r="F154" s="44">
        <v>35.15</v>
      </c>
      <c r="G154" s="44">
        <v>27.65</v>
      </c>
      <c r="H154" s="41">
        <v>34.003228876804727</v>
      </c>
      <c r="I154" s="4">
        <f>G154/F154-1</f>
        <v>-0.21337126600284495</v>
      </c>
      <c r="J154" s="4">
        <f>F154/B154-1</f>
        <v>-9.87179487179487E-2</v>
      </c>
      <c r="K154" s="41">
        <v>72.7</v>
      </c>
      <c r="L154" s="4">
        <f t="shared" si="22"/>
        <v>-4.0770550204512479E-2</v>
      </c>
      <c r="M154" s="43">
        <v>9.61</v>
      </c>
      <c r="N154" s="4">
        <f t="shared" si="23"/>
        <v>3.8918918918918965E-2</v>
      </c>
      <c r="O154" s="4">
        <f>IF(J154&lt;-2.5%,L155+IF(AC$2="Yes",E155,0),"")</f>
        <v>1.389051914769035E-2</v>
      </c>
      <c r="P154" s="4" t="str">
        <f>IF(AND(I154&gt;5%,I154&lt;20%),N155-IF(AC$2="Yes",E155,0),"")</f>
        <v/>
      </c>
      <c r="Q154" s="4">
        <f>IF(COUNT(O154:P154)=2,"",IF(COUNT(O154:P154)=1,SUM(O154:P154)+IF(AC$2="Yes",IF(O154&lt;&gt;"",E155,-E155),0),""))</f>
        <v>2.0628356039534834E-2</v>
      </c>
      <c r="R154" s="4">
        <f>IF(O154&lt;&gt;"",E155,"")</f>
        <v>6.7378368918444842E-3</v>
      </c>
      <c r="S154" s="4" t="str">
        <f>IF(P154&lt;&gt;"",-E155,"")</f>
        <v/>
      </c>
      <c r="T154" s="4">
        <f t="shared" si="24"/>
        <v>6.7378368918444842E-3</v>
      </c>
      <c r="U154" s="43">
        <f t="shared" si="25"/>
        <v>123.84094344366797</v>
      </c>
      <c r="V154" s="43">
        <f t="shared" si="26"/>
        <v>107.91472002798966</v>
      </c>
      <c r="W154" s="43">
        <f t="shared" si="27"/>
        <v>133.42669202681907</v>
      </c>
      <c r="X154" s="3">
        <f>U154/MAX(U$2:U154)-1</f>
        <v>0</v>
      </c>
      <c r="Y154" s="3">
        <f>V154/MAX(V$2:V154)-1</f>
        <v>-0.15776482308398554</v>
      </c>
      <c r="Z154" s="3">
        <f>W154/MAX(W$2:W154)-1</f>
        <v>0</v>
      </c>
      <c r="AA154" s="2"/>
      <c r="AF154" s="2"/>
      <c r="AG154" s="2"/>
      <c r="AH154" s="2"/>
      <c r="AI154" s="2"/>
    </row>
    <row r="155" spans="1:35" x14ac:dyDescent="0.25">
      <c r="A155" s="34">
        <v>40767</v>
      </c>
      <c r="B155" s="41">
        <v>36.36</v>
      </c>
      <c r="C155" s="4">
        <f t="shared" si="20"/>
        <v>-6.7692307692307718E-2</v>
      </c>
      <c r="D155" s="41">
        <v>115.05</v>
      </c>
      <c r="E155" s="4">
        <f t="shared" si="21"/>
        <v>6.7378368918444842E-3</v>
      </c>
      <c r="F155" s="44">
        <v>35</v>
      </c>
      <c r="G155" s="44">
        <v>27.85</v>
      </c>
      <c r="H155" s="41">
        <v>34.431732717385685</v>
      </c>
      <c r="I155" s="4">
        <f>G155/F155-1</f>
        <v>-0.20428571428571429</v>
      </c>
      <c r="J155" s="4">
        <f>F155/B155-1</f>
        <v>-3.7403740374037375E-2</v>
      </c>
      <c r="K155" s="41">
        <v>73.22</v>
      </c>
      <c r="L155" s="4">
        <f t="shared" si="22"/>
        <v>7.1526822558458658E-3</v>
      </c>
      <c r="M155" s="43">
        <v>9.5399999999999991</v>
      </c>
      <c r="N155" s="4">
        <f t="shared" si="23"/>
        <v>-7.2840790842871872E-3</v>
      </c>
      <c r="O155" s="4">
        <f>IF(J155&lt;-2.5%,L156+IF(AC$2="Yes",E156,0),"")</f>
        <v>-3.5420676805127504E-2</v>
      </c>
      <c r="P155" s="4" t="str">
        <f>IF(AND(I155&gt;5%,I155&lt;20%),N156-IF(AC$2="Yes",E156,0),"")</f>
        <v/>
      </c>
      <c r="Q155" s="4">
        <f>IF(COUNT(O155:P155)=2,"",IF(COUNT(O155:P155)=1,SUM(O155:P155)+IF(AC$2="Yes",IF(O155&lt;&gt;"",E156,-E156),0),""))</f>
        <v>-1.429942517540117E-2</v>
      </c>
      <c r="R155" s="4">
        <f>IF(O155&lt;&gt;"",E156,"")</f>
        <v>2.1121251629726334E-2</v>
      </c>
      <c r="S155" s="4" t="str">
        <f>IF(P155&lt;&gt;"",-E156,"")</f>
        <v/>
      </c>
      <c r="T155" s="4">
        <f t="shared" si="24"/>
        <v>2.1121251629726334E-2</v>
      </c>
      <c r="U155" s="43">
        <f t="shared" si="25"/>
        <v>119.45441341070773</v>
      </c>
      <c r="V155" s="43">
        <f t="shared" si="26"/>
        <v>107.91472002798966</v>
      </c>
      <c r="W155" s="43">
        <f t="shared" si="27"/>
        <v>131.51876702778029</v>
      </c>
      <c r="X155" s="3">
        <f>U155/MAX(U$2:U155)-1</f>
        <v>-3.5420676805127504E-2</v>
      </c>
      <c r="Y155" s="3">
        <f>V155/MAX(V$2:V155)-1</f>
        <v>-0.15776482308398554</v>
      </c>
      <c r="Z155" s="3">
        <f>W155/MAX(W$2:W155)-1</f>
        <v>-1.4299425175401059E-2</v>
      </c>
      <c r="AA155" s="2"/>
      <c r="AF155" s="2"/>
      <c r="AG155" s="2"/>
      <c r="AH155" s="2"/>
      <c r="AI155" s="2"/>
    </row>
    <row r="156" spans="1:35" x14ac:dyDescent="0.25">
      <c r="A156" s="34">
        <v>40770</v>
      </c>
      <c r="B156" s="41">
        <v>31.87</v>
      </c>
      <c r="C156" s="4">
        <f t="shared" si="20"/>
        <v>-0.12348734873487344</v>
      </c>
      <c r="D156" s="41">
        <v>117.48</v>
      </c>
      <c r="E156" s="4">
        <f t="shared" si="21"/>
        <v>2.1121251629726334E-2</v>
      </c>
      <c r="F156" s="44">
        <v>32.1</v>
      </c>
      <c r="G156" s="44">
        <v>26.7</v>
      </c>
      <c r="H156" s="41">
        <v>33.965963132406472</v>
      </c>
      <c r="I156" s="4">
        <f>G156/F156-1</f>
        <v>-0.16822429906542058</v>
      </c>
      <c r="J156" s="4">
        <f>F156/B156-1</f>
        <v>7.2168183244429862E-3</v>
      </c>
      <c r="K156" s="41">
        <v>69.08</v>
      </c>
      <c r="L156" s="4">
        <f t="shared" si="22"/>
        <v>-5.6541928434853839E-2</v>
      </c>
      <c r="M156" s="43">
        <v>10.1</v>
      </c>
      <c r="N156" s="4">
        <f t="shared" si="23"/>
        <v>5.8700209643606005E-2</v>
      </c>
      <c r="O156" s="4" t="str">
        <f>IF(J156&lt;-2.5%,L157+IF(AC$2="Yes",E157,0),"")</f>
        <v/>
      </c>
      <c r="P156" s="4" t="str">
        <f>IF(AND(I156&gt;5%,I156&lt;20%),N157-IF(AC$2="Yes",E157,0),"")</f>
        <v/>
      </c>
      <c r="Q156" s="4" t="str">
        <f>IF(COUNT(O156:P156)=2,"",IF(COUNT(O156:P156)=1,SUM(O156:P156)+IF(AC$2="Yes",IF(O156&lt;&gt;"",E157,-E157),0),""))</f>
        <v/>
      </c>
      <c r="R156" s="4" t="str">
        <f>IF(O156&lt;&gt;"",E157,"")</f>
        <v/>
      </c>
      <c r="S156" s="4" t="str">
        <f>IF(P156&lt;&gt;"",-E157,"")</f>
        <v/>
      </c>
      <c r="T156" s="4" t="str">
        <f t="shared" si="24"/>
        <v/>
      </c>
      <c r="U156" s="43">
        <f t="shared" si="25"/>
        <v>119.45441341070773</v>
      </c>
      <c r="V156" s="43">
        <f t="shared" si="26"/>
        <v>107.91472002798966</v>
      </c>
      <c r="W156" s="43">
        <f t="shared" si="27"/>
        <v>131.51876702778029</v>
      </c>
      <c r="X156" s="3">
        <f>U156/MAX(U$2:U156)-1</f>
        <v>-3.5420676805127504E-2</v>
      </c>
      <c r="Y156" s="3">
        <f>V156/MAX(V$2:V156)-1</f>
        <v>-0.15776482308398554</v>
      </c>
      <c r="Z156" s="3">
        <f>W156/MAX(W$2:W156)-1</f>
        <v>-1.4299425175401059E-2</v>
      </c>
      <c r="AA156" s="2"/>
      <c r="AF156" s="2"/>
      <c r="AG156" s="2"/>
      <c r="AH156" s="2"/>
      <c r="AI156" s="2"/>
    </row>
    <row r="157" spans="1:35" x14ac:dyDescent="0.25">
      <c r="A157" s="34">
        <v>40771</v>
      </c>
      <c r="B157" s="41">
        <v>32.85</v>
      </c>
      <c r="C157" s="4">
        <f t="shared" si="20"/>
        <v>3.0749921556322501E-2</v>
      </c>
      <c r="D157" s="41">
        <v>116.48</v>
      </c>
      <c r="E157" s="4">
        <f t="shared" si="21"/>
        <v>-8.5120871637726081E-3</v>
      </c>
      <c r="F157" s="44">
        <v>33.65</v>
      </c>
      <c r="G157" s="44">
        <v>26.9</v>
      </c>
      <c r="H157" s="41">
        <v>33.763060744696205</v>
      </c>
      <c r="I157" s="4">
        <f>G157/F157-1</f>
        <v>-0.200594353640416</v>
      </c>
      <c r="J157" s="4">
        <f>F157/B157-1</f>
        <v>2.4353120243531201E-2</v>
      </c>
      <c r="K157" s="41">
        <v>70.650000000000006</v>
      </c>
      <c r="L157" s="4">
        <f t="shared" si="22"/>
        <v>2.2727272727272929E-2</v>
      </c>
      <c r="M157" s="43">
        <v>9.8699999999999992</v>
      </c>
      <c r="N157" s="4">
        <f t="shared" si="23"/>
        <v>-2.2772277227722793E-2</v>
      </c>
      <c r="O157" s="4" t="str">
        <f>IF(J157&lt;-2.5%,L158+IF(AC$2="Yes",E158,0),"")</f>
        <v/>
      </c>
      <c r="P157" s="4" t="str">
        <f>IF(AND(I157&gt;5%,I157&lt;20%),N158-IF(AC$2="Yes",E158,0),"")</f>
        <v/>
      </c>
      <c r="Q157" s="4" t="str">
        <f>IF(COUNT(O157:P157)=2,"",IF(COUNT(O157:P157)=1,SUM(O157:P157)+IF(AC$2="Yes",IF(O157&lt;&gt;"",E158,-E158),0),""))</f>
        <v/>
      </c>
      <c r="R157" s="4" t="str">
        <f>IF(O157&lt;&gt;"",E158,"")</f>
        <v/>
      </c>
      <c r="S157" s="4" t="str">
        <f>IF(P157&lt;&gt;"",-E158,"")</f>
        <v/>
      </c>
      <c r="T157" s="4" t="str">
        <f t="shared" si="24"/>
        <v/>
      </c>
      <c r="U157" s="43">
        <f t="shared" si="25"/>
        <v>119.45441341070773</v>
      </c>
      <c r="V157" s="43">
        <f t="shared" si="26"/>
        <v>107.91472002798966</v>
      </c>
      <c r="W157" s="43">
        <f t="shared" si="27"/>
        <v>131.51876702778029</v>
      </c>
      <c r="X157" s="3">
        <f>U157/MAX(U$2:U157)-1</f>
        <v>-3.5420676805127504E-2</v>
      </c>
      <c r="Y157" s="3">
        <f>V157/MAX(V$2:V157)-1</f>
        <v>-0.15776482308398554</v>
      </c>
      <c r="Z157" s="3">
        <f>W157/MAX(W$2:W157)-1</f>
        <v>-1.4299425175401059E-2</v>
      </c>
      <c r="AA157" s="2"/>
      <c r="AF157" s="2"/>
      <c r="AG157" s="2"/>
      <c r="AH157" s="2"/>
      <c r="AI157" s="2"/>
    </row>
    <row r="158" spans="1:35" x14ac:dyDescent="0.25">
      <c r="A158" s="34">
        <v>40772</v>
      </c>
      <c r="B158" s="41">
        <v>31.58</v>
      </c>
      <c r="C158" s="4">
        <f t="shared" si="20"/>
        <v>-3.8660578386605859E-2</v>
      </c>
      <c r="D158" s="41">
        <v>116.56</v>
      </c>
      <c r="E158" s="4">
        <f t="shared" si="21"/>
        <v>6.8681318681318437E-4</v>
      </c>
      <c r="F158" s="44">
        <v>27.95</v>
      </c>
      <c r="G158" s="44">
        <v>26.8</v>
      </c>
      <c r="H158" s="41">
        <v>33.366140609296892</v>
      </c>
      <c r="I158" s="4">
        <f>G158/F158-1</f>
        <v>-4.1144901610017826E-2</v>
      </c>
      <c r="J158" s="4">
        <f>F158/B158-1</f>
        <v>-0.11494616846105132</v>
      </c>
      <c r="K158" s="41">
        <v>72.06</v>
      </c>
      <c r="L158" s="4">
        <f t="shared" si="22"/>
        <v>1.995753715498938E-2</v>
      </c>
      <c r="M158" s="43">
        <v>9.66</v>
      </c>
      <c r="N158" s="4">
        <f t="shared" si="23"/>
        <v>-2.1276595744680771E-2</v>
      </c>
      <c r="O158" s="4">
        <f>IF(J158&lt;-2.5%,L159+IF(AC$2="Yes",E159,0),"")</f>
        <v>0.16361839376970033</v>
      </c>
      <c r="P158" s="4" t="str">
        <f>IF(AND(I158&gt;5%,I158&lt;20%),N159-IF(AC$2="Yes",E159,0),"")</f>
        <v/>
      </c>
      <c r="Q158" s="4">
        <f>IF(COUNT(O158:P158)=2,"",IF(COUNT(O158:P158)=1,SUM(O158:P158)+IF(AC$2="Yes",IF(O158&lt;&gt;"",E159,-E159),0),""))</f>
        <v>0.12046465320690003</v>
      </c>
      <c r="R158" s="4">
        <f>IF(O158&lt;&gt;"",E159,"")</f>
        <v>-4.3153740562800302E-2</v>
      </c>
      <c r="S158" s="4" t="str">
        <f>IF(P158&lt;&gt;"",-E159,"")</f>
        <v/>
      </c>
      <c r="T158" s="4">
        <f t="shared" si="24"/>
        <v>-4.3153740562800302E-2</v>
      </c>
      <c r="U158" s="43">
        <f t="shared" si="25"/>
        <v>138.99935266166949</v>
      </c>
      <c r="V158" s="43">
        <f t="shared" si="26"/>
        <v>107.91472002798966</v>
      </c>
      <c r="W158" s="43">
        <f t="shared" si="27"/>
        <v>147.36212968798091</v>
      </c>
      <c r="X158" s="3">
        <f>U158/MAX(U$2:U158)-1</f>
        <v>0</v>
      </c>
      <c r="Y158" s="3">
        <f>V158/MAX(V$2:V158)-1</f>
        <v>-0.15776482308398554</v>
      </c>
      <c r="Z158" s="3">
        <f>W158/MAX(W$2:W158)-1</f>
        <v>0</v>
      </c>
      <c r="AA158" s="2"/>
      <c r="AF158" s="2"/>
      <c r="AG158" s="2"/>
      <c r="AH158" s="2"/>
      <c r="AI158" s="2"/>
    </row>
    <row r="159" spans="1:35" x14ac:dyDescent="0.25">
      <c r="A159" s="34">
        <v>40773</v>
      </c>
      <c r="B159" s="41">
        <v>42.67</v>
      </c>
      <c r="C159" s="4">
        <f t="shared" si="20"/>
        <v>0.35117162761241305</v>
      </c>
      <c r="D159" s="41">
        <v>111.53</v>
      </c>
      <c r="E159" s="4">
        <f t="shared" si="21"/>
        <v>-4.3153740562800302E-2</v>
      </c>
      <c r="F159" s="44">
        <v>33.4</v>
      </c>
      <c r="G159" s="44">
        <v>30.2</v>
      </c>
      <c r="H159" s="41">
        <v>35.057751407606546</v>
      </c>
      <c r="I159" s="4">
        <f>G159/F159-1</f>
        <v>-9.5808383233532912E-2</v>
      </c>
      <c r="J159" s="4">
        <f>F159/B159-1</f>
        <v>-0.21724865244902747</v>
      </c>
      <c r="K159" s="41">
        <v>86.96</v>
      </c>
      <c r="L159" s="4">
        <f t="shared" si="22"/>
        <v>0.20677213433250063</v>
      </c>
      <c r="M159" s="43">
        <v>7.73</v>
      </c>
      <c r="N159" s="4">
        <f t="shared" si="23"/>
        <v>-0.19979296066252583</v>
      </c>
      <c r="O159" s="4">
        <f>IF(J159&lt;-2.5%,L160+IF(AC$2="Yes",E160,0),"")</f>
        <v>3.4164501347857756E-2</v>
      </c>
      <c r="P159" s="4" t="str">
        <f>IF(AND(I159&gt;5%,I159&lt;20%),N160-IF(AC$2="Yes",E160,0),"")</f>
        <v/>
      </c>
      <c r="Q159" s="4">
        <f>IF(COUNT(O159:P159)=2,"",IF(COUNT(O159:P159)=1,SUM(O159:P159)+IF(AC$2="Yes",IF(O159&lt;&gt;"",E160,-E160),0),""))</f>
        <v>1.7846022014942786E-2</v>
      </c>
      <c r="R159" s="4">
        <f>IF(O159&lt;&gt;"",E160,"")</f>
        <v>-1.631847933291497E-2</v>
      </c>
      <c r="S159" s="4" t="str">
        <f>IF(P159&lt;&gt;"",-E160,"")</f>
        <v/>
      </c>
      <c r="T159" s="4">
        <f t="shared" si="24"/>
        <v>-1.631847933291497E-2</v>
      </c>
      <c r="U159" s="43">
        <f t="shared" si="25"/>
        <v>143.74819623303046</v>
      </c>
      <c r="V159" s="43">
        <f t="shared" si="26"/>
        <v>107.91472002798966</v>
      </c>
      <c r="W159" s="43">
        <f t="shared" si="27"/>
        <v>149.99195749856148</v>
      </c>
      <c r="X159" s="3">
        <f>U159/MAX(U$2:U159)-1</f>
        <v>0</v>
      </c>
      <c r="Y159" s="3">
        <f>V159/MAX(V$2:V159)-1</f>
        <v>-0.15776482308398554</v>
      </c>
      <c r="Z159" s="3">
        <f>W159/MAX(W$2:W159)-1</f>
        <v>0</v>
      </c>
      <c r="AA159" s="2"/>
      <c r="AF159" s="2"/>
      <c r="AG159" s="2"/>
      <c r="AH159" s="2"/>
      <c r="AI159" s="2"/>
    </row>
    <row r="160" spans="1:35" x14ac:dyDescent="0.25">
      <c r="A160" s="34">
        <v>40774</v>
      </c>
      <c r="B160" s="41">
        <v>43.05</v>
      </c>
      <c r="C160" s="4">
        <f t="shared" ref="C160:C223" si="28">B160/B159-1</f>
        <v>8.9055542535738663E-3</v>
      </c>
      <c r="D160" s="41">
        <v>109.71</v>
      </c>
      <c r="E160" s="4">
        <f t="shared" ref="E160:E223" si="29">D160/D159-1</f>
        <v>-1.631847933291497E-2</v>
      </c>
      <c r="F160" s="44">
        <v>35.049999999999997</v>
      </c>
      <c r="G160" s="44">
        <v>31.62</v>
      </c>
      <c r="H160" s="41">
        <v>36.510887515314444</v>
      </c>
      <c r="I160" s="4">
        <f>G160/F160-1</f>
        <v>-9.7860199714693175E-2</v>
      </c>
      <c r="J160" s="4">
        <f>F160/B160-1</f>
        <v>-0.18583042973286878</v>
      </c>
      <c r="K160" s="41">
        <v>91.35</v>
      </c>
      <c r="L160" s="4">
        <f t="shared" si="22"/>
        <v>5.0482980680772727E-2</v>
      </c>
      <c r="M160" s="43">
        <v>7.28</v>
      </c>
      <c r="N160" s="4">
        <f t="shared" si="23"/>
        <v>-5.8214747736093142E-2</v>
      </c>
      <c r="O160" s="4">
        <f>IF(J160&lt;-2.5%,L161+IF(AC$2="Yes",E161,0),"")</f>
        <v>3.1252747390904778E-2</v>
      </c>
      <c r="P160" s="4" t="str">
        <f>IF(AND(I160&gt;5%,I160&lt;20%),N161-IF(AC$2="Yes",E161,0),"")</f>
        <v/>
      </c>
      <c r="Q160" s="4">
        <f>IF(COUNT(O160:P160)=2,"",IF(COUNT(O160:P160)=1,SUM(O160:P160)+IF(AC$2="Yes",IF(O160&lt;&gt;"",E161,-E161),0),""))</f>
        <v>3.2073091935613585E-2</v>
      </c>
      <c r="R160" s="4">
        <f>IF(O160&lt;&gt;"",E161,"")</f>
        <v>8.2034454470880647E-4</v>
      </c>
      <c r="S160" s="4" t="str">
        <f>IF(P160&lt;&gt;"",-E161,"")</f>
        <v/>
      </c>
      <c r="T160" s="4">
        <f t="shared" si="24"/>
        <v>8.2034454470880647E-4</v>
      </c>
      <c r="U160" s="43">
        <f t="shared" si="25"/>
        <v>148.24072229779958</v>
      </c>
      <c r="V160" s="43">
        <f t="shared" si="26"/>
        <v>107.91472002798966</v>
      </c>
      <c r="W160" s="43">
        <f t="shared" si="27"/>
        <v>154.80266334101549</v>
      </c>
      <c r="X160" s="3">
        <f>U160/MAX(U$2:U160)-1</f>
        <v>0</v>
      </c>
      <c r="Y160" s="3">
        <f>V160/MAX(V$2:V160)-1</f>
        <v>-0.15776482308398554</v>
      </c>
      <c r="Z160" s="3">
        <f>W160/MAX(W$2:W160)-1</f>
        <v>0</v>
      </c>
      <c r="AA160" s="2"/>
      <c r="AF160" s="2"/>
      <c r="AG160" s="2"/>
      <c r="AH160" s="2"/>
      <c r="AI160" s="2"/>
    </row>
    <row r="161" spans="1:35" x14ac:dyDescent="0.25">
      <c r="A161" s="34">
        <v>40777</v>
      </c>
      <c r="B161" s="41">
        <v>42.44</v>
      </c>
      <c r="C161" s="4">
        <f t="shared" si="28"/>
        <v>-1.4169570267131282E-2</v>
      </c>
      <c r="D161" s="41">
        <v>109.8</v>
      </c>
      <c r="E161" s="4">
        <f t="shared" si="29"/>
        <v>8.2034454470880647E-4</v>
      </c>
      <c r="F161" s="44">
        <v>36.450000000000003</v>
      </c>
      <c r="G161" s="44">
        <v>32.65</v>
      </c>
      <c r="H161" s="41">
        <v>37.588907967075457</v>
      </c>
      <c r="I161" s="4">
        <f>G161/F161-1</f>
        <v>-0.104252400548697</v>
      </c>
      <c r="J161" s="4">
        <f>F161/B161-1</f>
        <v>-0.14114043355325157</v>
      </c>
      <c r="K161" s="41">
        <v>94.13</v>
      </c>
      <c r="L161" s="4">
        <f t="shared" si="22"/>
        <v>3.0432402846195972E-2</v>
      </c>
      <c r="M161" s="43">
        <v>7.07</v>
      </c>
      <c r="N161" s="4">
        <f t="shared" si="23"/>
        <v>-2.8846153846153855E-2</v>
      </c>
      <c r="O161" s="4">
        <f>IF(J161&lt;-2.5%,L162+IF(AC$2="Yes",E162,0),"")</f>
        <v>-1.4928265505771643E-2</v>
      </c>
      <c r="P161" s="4" t="str">
        <f>IF(AND(I161&gt;5%,I161&lt;20%),N162-IF(AC$2="Yes",E162,0),"")</f>
        <v/>
      </c>
      <c r="Q161" s="4">
        <f>IF(COUNT(O161:P161)=2,"",IF(COUNT(O161:P161)=1,SUM(O161:P161)+IF(AC$2="Yes",IF(O161&lt;&gt;"",E162,-E162),0),""))</f>
        <v>1.7949694421368623E-2</v>
      </c>
      <c r="R161" s="4">
        <f>IF(O161&lt;&gt;"",E162,"")</f>
        <v>3.2877959927140266E-2</v>
      </c>
      <c r="S161" s="4" t="str">
        <f>IF(P161&lt;&gt;"",-E162,"")</f>
        <v/>
      </c>
      <c r="T161" s="4">
        <f t="shared" si="24"/>
        <v>3.2877959927140266E-2</v>
      </c>
      <c r="U161" s="43">
        <f t="shared" si="25"/>
        <v>146.02774543657065</v>
      </c>
      <c r="V161" s="43">
        <f t="shared" si="26"/>
        <v>107.91472002798966</v>
      </c>
      <c r="W161" s="43">
        <f t="shared" si="27"/>
        <v>157.58132384360073</v>
      </c>
      <c r="X161" s="3">
        <f>U161/MAX(U$2:U161)-1</f>
        <v>-1.4928265505771754E-2</v>
      </c>
      <c r="Y161" s="3">
        <f>V161/MAX(V$2:V161)-1</f>
        <v>-0.15776482308398554</v>
      </c>
      <c r="Z161" s="3">
        <f>W161/MAX(W$2:W161)-1</f>
        <v>0</v>
      </c>
      <c r="AA161" s="2"/>
      <c r="AF161" s="2"/>
      <c r="AG161" s="2"/>
      <c r="AH161" s="2"/>
      <c r="AI161" s="2"/>
    </row>
    <row r="162" spans="1:35" x14ac:dyDescent="0.25">
      <c r="A162" s="34">
        <v>40778</v>
      </c>
      <c r="B162" s="41">
        <v>36.270000000000003</v>
      </c>
      <c r="C162" s="4">
        <f t="shared" si="28"/>
        <v>-0.14538171536286515</v>
      </c>
      <c r="D162" s="41">
        <v>113.41</v>
      </c>
      <c r="E162" s="4">
        <f t="shared" si="29"/>
        <v>3.2877959927140266E-2</v>
      </c>
      <c r="F162" s="44">
        <v>34.299999999999997</v>
      </c>
      <c r="G162" s="44">
        <v>31.75</v>
      </c>
      <c r="H162" s="41">
        <v>37.349106518516287</v>
      </c>
      <c r="I162" s="4">
        <f>G162/F162-1</f>
        <v>-7.4344023323615116E-2</v>
      </c>
      <c r="J162" s="4">
        <f>F162/B162-1</f>
        <v>-5.4314860766473849E-2</v>
      </c>
      <c r="K162" s="41">
        <v>89.63</v>
      </c>
      <c r="L162" s="4">
        <f t="shared" si="22"/>
        <v>-4.7806225432911909E-2</v>
      </c>
      <c r="M162" s="43">
        <v>7.41</v>
      </c>
      <c r="N162" s="4">
        <f t="shared" si="23"/>
        <v>4.8090523338047975E-2</v>
      </c>
      <c r="O162" s="4">
        <f>IF(J162&lt;-2.5%,L163+IF(AC$2="Yes",E163,0),"")</f>
        <v>-6.1975978742535576E-3</v>
      </c>
      <c r="P162" s="4" t="str">
        <f>IF(AND(I162&gt;5%,I162&lt;20%),N163-IF(AC$2="Yes",E163,0),"")</f>
        <v/>
      </c>
      <c r="Q162" s="4">
        <f>IF(COUNT(O162:P162)=2,"",IF(COUNT(O162:P162)=1,SUM(O162:P162)+IF(AC$2="Yes",IF(O162&lt;&gt;"",E163,-E163),0),""))</f>
        <v>7.9105054676035236E-3</v>
      </c>
      <c r="R162" s="4">
        <f>IF(O162&lt;&gt;"",E163,"")</f>
        <v>1.4108103341857081E-2</v>
      </c>
      <c r="S162" s="4" t="str">
        <f>IF(P162&lt;&gt;"",-E163,"")</f>
        <v/>
      </c>
      <c r="T162" s="4">
        <f t="shared" si="24"/>
        <v>1.4108103341857081E-2</v>
      </c>
      <c r="U162" s="43">
        <f t="shared" si="25"/>
        <v>145.12272419187093</v>
      </c>
      <c r="V162" s="43">
        <f t="shared" si="26"/>
        <v>107.91472002798966</v>
      </c>
      <c r="W162" s="43">
        <f t="shared" si="27"/>
        <v>158.82787176745776</v>
      </c>
      <c r="X162" s="3">
        <f>U162/MAX(U$2:U162)-1</f>
        <v>-2.1033343993460352E-2</v>
      </c>
      <c r="Y162" s="3">
        <f>V162/MAX(V$2:V162)-1</f>
        <v>-0.15776482308398554</v>
      </c>
      <c r="Z162" s="3">
        <f>W162/MAX(W$2:W162)-1</f>
        <v>0</v>
      </c>
      <c r="AA162" s="2"/>
      <c r="AF162" s="2"/>
      <c r="AG162" s="2"/>
      <c r="AH162" s="2"/>
      <c r="AI162" s="2"/>
    </row>
    <row r="163" spans="1:35" x14ac:dyDescent="0.25">
      <c r="A163" s="34">
        <v>40779</v>
      </c>
      <c r="B163" s="41">
        <v>35.9</v>
      </c>
      <c r="C163" s="4">
        <f t="shared" si="28"/>
        <v>-1.0201268265784491E-2</v>
      </c>
      <c r="D163" s="41">
        <v>115.01</v>
      </c>
      <c r="E163" s="4">
        <f t="shared" si="29"/>
        <v>1.4108103341857081E-2</v>
      </c>
      <c r="F163" s="44">
        <v>33.549999999999997</v>
      </c>
      <c r="G163" s="44">
        <v>31.45</v>
      </c>
      <c r="H163" s="41">
        <v>37.08563260605878</v>
      </c>
      <c r="I163" s="4">
        <f>G163/F163-1</f>
        <v>-6.2593144560357583E-2</v>
      </c>
      <c r="J163" s="4">
        <f>F163/B163-1</f>
        <v>-6.5459610027855164E-2</v>
      </c>
      <c r="K163" s="41">
        <v>87.81</v>
      </c>
      <c r="L163" s="4">
        <f t="shared" si="22"/>
        <v>-2.0305701216110639E-2</v>
      </c>
      <c r="M163" s="43">
        <v>7.56</v>
      </c>
      <c r="N163" s="4">
        <f t="shared" si="23"/>
        <v>2.0242914979756943E-2</v>
      </c>
      <c r="O163" s="4">
        <f>IF(J163&lt;-2.5%,L164+IF(AC$2="Yes",E164,0),"")</f>
        <v>5.3966183141920254E-3</v>
      </c>
      <c r="P163" s="4" t="str">
        <f>IF(AND(I163&gt;5%,I163&lt;20%),N164-IF(AC$2="Yes",E164,0),"")</f>
        <v/>
      </c>
      <c r="Q163" s="4">
        <f>IF(COUNT(O163:P163)=2,"",IF(COUNT(O163:P163)=1,SUM(O163:P163)+IF(AC$2="Yes",IF(O163&lt;&gt;"",E164,-E164),0),""))</f>
        <v>-9.8194498537933494E-3</v>
      </c>
      <c r="R163" s="4">
        <f>IF(O163&lt;&gt;"",E164,"")</f>
        <v>-1.5216068167985375E-2</v>
      </c>
      <c r="S163" s="4" t="str">
        <f>IF(P163&lt;&gt;"",-E164,"")</f>
        <v/>
      </c>
      <c r="T163" s="4">
        <f t="shared" si="24"/>
        <v>-1.5216068167985375E-2</v>
      </c>
      <c r="U163" s="43">
        <f t="shared" si="25"/>
        <v>145.90589614305023</v>
      </c>
      <c r="V163" s="43">
        <f t="shared" si="26"/>
        <v>107.91472002798966</v>
      </c>
      <c r="W163" s="43">
        <f t="shared" si="27"/>
        <v>157.26826944525249</v>
      </c>
      <c r="X163" s="3">
        <f>U163/MAX(U$2:U163)-1</f>
        <v>-1.5750234608672087E-2</v>
      </c>
      <c r="Y163" s="3">
        <f>V163/MAX(V$2:V163)-1</f>
        <v>-0.15776482308398554</v>
      </c>
      <c r="Z163" s="3">
        <f>W163/MAX(W$2:W163)-1</f>
        <v>-9.8194498537933494E-3</v>
      </c>
      <c r="AA163" s="2"/>
      <c r="AF163" s="2"/>
      <c r="AG163" s="2"/>
      <c r="AH163" s="2"/>
      <c r="AI163" s="2"/>
    </row>
    <row r="164" spans="1:35" x14ac:dyDescent="0.25">
      <c r="A164" s="34">
        <v>40780</v>
      </c>
      <c r="B164" s="41">
        <v>39.76</v>
      </c>
      <c r="C164" s="4">
        <f t="shared" si="28"/>
        <v>0.10752089136490239</v>
      </c>
      <c r="D164" s="41">
        <v>113.26</v>
      </c>
      <c r="E164" s="4">
        <f t="shared" si="29"/>
        <v>-1.5216068167985375E-2</v>
      </c>
      <c r="F164" s="44">
        <v>34.75</v>
      </c>
      <c r="G164" s="44">
        <v>31.75</v>
      </c>
      <c r="H164" s="41">
        <v>37.571881223139002</v>
      </c>
      <c r="I164" s="4">
        <f>G164/F164-1</f>
        <v>-8.633093525179858E-2</v>
      </c>
      <c r="J164" s="4">
        <f>F164/B164-1</f>
        <v>-0.12600603621730377</v>
      </c>
      <c r="K164" s="41">
        <v>89.62</v>
      </c>
      <c r="L164" s="4">
        <f t="shared" si="22"/>
        <v>2.06126864821774E-2</v>
      </c>
      <c r="M164" s="43">
        <v>7.41</v>
      </c>
      <c r="N164" s="4">
        <f t="shared" si="23"/>
        <v>-1.9841269841269771E-2</v>
      </c>
      <c r="O164" s="4">
        <f>IF(J164&lt;-2.5%,L165+IF(AC$2="Yes",E165,0),"")</f>
        <v>-2.3689600326736171E-3</v>
      </c>
      <c r="P164" s="4" t="str">
        <f>IF(AND(I164&gt;5%,I164&lt;20%),N165-IF(AC$2="Yes",E165,0),"")</f>
        <v/>
      </c>
      <c r="Q164" s="4">
        <f>IF(COUNT(O164:P164)=2,"",IF(COUNT(O164:P164)=1,SUM(O164:P164)+IF(AC$2="Yes",IF(O164&lt;&gt;"",E165,-E165),0),""))</f>
        <v>1.2110997586962546E-2</v>
      </c>
      <c r="R164" s="4">
        <f>IF(O164&lt;&gt;"",E165,"")</f>
        <v>1.4479957619636163E-2</v>
      </c>
      <c r="S164" s="4" t="str">
        <f>IF(P164&lt;&gt;"",-E165,"")</f>
        <v/>
      </c>
      <c r="T164" s="4">
        <f t="shared" si="24"/>
        <v>1.4479957619636163E-2</v>
      </c>
      <c r="U164" s="43">
        <f t="shared" si="25"/>
        <v>145.56025090655592</v>
      </c>
      <c r="V164" s="43">
        <f t="shared" si="26"/>
        <v>107.91472002798966</v>
      </c>
      <c r="W164" s="43">
        <f t="shared" si="27"/>
        <v>159.17294507700973</v>
      </c>
      <c r="X164" s="3">
        <f>U164/MAX(U$2:U164)-1</f>
        <v>-1.808188296505242E-2</v>
      </c>
      <c r="Y164" s="3">
        <f>V164/MAX(V$2:V164)-1</f>
        <v>-0.15776482308398554</v>
      </c>
      <c r="Z164" s="3">
        <f>W164/MAX(W$2:W164)-1</f>
        <v>0</v>
      </c>
      <c r="AA164" s="2"/>
      <c r="AF164" s="2"/>
      <c r="AG164" s="2"/>
      <c r="AH164" s="2"/>
      <c r="AI164" s="2"/>
    </row>
    <row r="165" spans="1:35" x14ac:dyDescent="0.25">
      <c r="A165" s="34">
        <v>40781</v>
      </c>
      <c r="B165" s="41">
        <v>35.590000000000003</v>
      </c>
      <c r="C165" s="4">
        <f t="shared" si="28"/>
        <v>-0.10487927565392341</v>
      </c>
      <c r="D165" s="41">
        <v>114.9</v>
      </c>
      <c r="E165" s="4">
        <f t="shared" si="29"/>
        <v>1.4479957619636163E-2</v>
      </c>
      <c r="F165" s="44">
        <v>34</v>
      </c>
      <c r="G165" s="44">
        <v>31</v>
      </c>
      <c r="H165" s="41">
        <v>37.211539182568274</v>
      </c>
      <c r="I165" s="4">
        <f>G165/F165-1</f>
        <v>-8.8235294117647078E-2</v>
      </c>
      <c r="J165" s="4">
        <f>F165/B165-1</f>
        <v>-4.4675470637819736E-2</v>
      </c>
      <c r="K165" s="41">
        <v>88.11</v>
      </c>
      <c r="L165" s="4">
        <f t="shared" si="22"/>
        <v>-1.6848917652309781E-2</v>
      </c>
      <c r="M165" s="43">
        <v>7.52</v>
      </c>
      <c r="N165" s="4">
        <f t="shared" si="23"/>
        <v>1.4844804318488558E-2</v>
      </c>
      <c r="O165" s="4">
        <f>IF(J165&lt;-2.5%,L166+IF(AC$2="Yes",E166,0),"")</f>
        <v>-3.4155323884546229E-2</v>
      </c>
      <c r="P165" s="4" t="str">
        <f>IF(AND(I165&gt;5%,I165&lt;20%),N166-IF(AC$2="Yes",E166,0),"")</f>
        <v/>
      </c>
      <c r="Q165" s="4">
        <f>IF(COUNT(O165:P165)=2,"",IF(COUNT(O165:P165)=1,SUM(O165:P165)+IF(AC$2="Yes",IF(O165&lt;&gt;"",E166,-E166),0),""))</f>
        <v>-5.4346972526924109E-3</v>
      </c>
      <c r="R165" s="4">
        <f>IF(O165&lt;&gt;"",E166,"")</f>
        <v>2.8720626631853818E-2</v>
      </c>
      <c r="S165" s="4" t="str">
        <f>IF(P165&lt;&gt;"",-E166,"")</f>
        <v/>
      </c>
      <c r="T165" s="4">
        <f t="shared" si="24"/>
        <v>2.8720626631853818E-2</v>
      </c>
      <c r="U165" s="43">
        <f t="shared" si="25"/>
        <v>140.58859339212668</v>
      </c>
      <c r="V165" s="43">
        <f t="shared" si="26"/>
        <v>107.91472002798966</v>
      </c>
      <c r="W165" s="43">
        <f t="shared" si="27"/>
        <v>158.30788830969675</v>
      </c>
      <c r="X165" s="3">
        <f>U165/MAX(U$2:U165)-1</f>
        <v>-5.1619614280484893E-2</v>
      </c>
      <c r="Y165" s="3">
        <f>V165/MAX(V$2:V165)-1</f>
        <v>-0.15776482308398554</v>
      </c>
      <c r="Z165" s="3">
        <f>W165/MAX(W$2:W165)-1</f>
        <v>-5.4346972526924109E-3</v>
      </c>
      <c r="AA165" s="2"/>
      <c r="AF165" s="2"/>
      <c r="AG165" s="2"/>
      <c r="AH165" s="2"/>
      <c r="AI165" s="2"/>
    </row>
    <row r="166" spans="1:35" x14ac:dyDescent="0.25">
      <c r="A166" s="34">
        <v>40784</v>
      </c>
      <c r="B166" s="41">
        <v>32.28</v>
      </c>
      <c r="C166" s="4">
        <f t="shared" si="28"/>
        <v>-9.3003652711435847E-2</v>
      </c>
      <c r="D166" s="41">
        <v>118.2</v>
      </c>
      <c r="E166" s="4">
        <f t="shared" si="29"/>
        <v>2.8720626631853818E-2</v>
      </c>
      <c r="F166" s="44">
        <v>31.65</v>
      </c>
      <c r="G166" s="44">
        <v>29.7</v>
      </c>
      <c r="H166" s="41">
        <v>36.314895694828586</v>
      </c>
      <c r="I166" s="4">
        <f>G166/F166-1</f>
        <v>-6.1611374407582908E-2</v>
      </c>
      <c r="J166" s="4">
        <f>F166/B166-1</f>
        <v>-1.9516728624535351E-2</v>
      </c>
      <c r="K166" s="41">
        <v>82.57</v>
      </c>
      <c r="L166" s="4">
        <f t="shared" si="22"/>
        <v>-6.2875950516400048E-2</v>
      </c>
      <c r="M166" s="43">
        <v>7.98</v>
      </c>
      <c r="N166" s="4">
        <f t="shared" si="23"/>
        <v>6.1170212765957466E-2</v>
      </c>
      <c r="O166" s="4" t="str">
        <f>IF(J166&lt;-2.5%,L167+IF(AC$2="Yes",E167,0),"")</f>
        <v/>
      </c>
      <c r="P166" s="4" t="str">
        <f>IF(AND(I166&gt;5%,I166&lt;20%),N167-IF(AC$2="Yes",E167,0),"")</f>
        <v/>
      </c>
      <c r="Q166" s="4" t="str">
        <f>IF(COUNT(O166:P166)=2,"",IF(COUNT(O166:P166)=1,SUM(O166:P166)+IF(AC$2="Yes",IF(O166&lt;&gt;"",E167,-E167),0),""))</f>
        <v/>
      </c>
      <c r="R166" s="4" t="str">
        <f>IF(O166&lt;&gt;"",E167,"")</f>
        <v/>
      </c>
      <c r="S166" s="4" t="str">
        <f>IF(P166&lt;&gt;"",-E167,"")</f>
        <v/>
      </c>
      <c r="T166" s="4" t="str">
        <f t="shared" si="24"/>
        <v/>
      </c>
      <c r="U166" s="43">
        <f t="shared" si="25"/>
        <v>140.58859339212668</v>
      </c>
      <c r="V166" s="43">
        <f t="shared" si="26"/>
        <v>107.91472002798966</v>
      </c>
      <c r="W166" s="43">
        <f t="shared" si="27"/>
        <v>158.30788830969675</v>
      </c>
      <c r="X166" s="3">
        <f>U166/MAX(U$2:U166)-1</f>
        <v>-5.1619614280484893E-2</v>
      </c>
      <c r="Y166" s="3">
        <f>V166/MAX(V$2:V166)-1</f>
        <v>-0.15776482308398554</v>
      </c>
      <c r="Z166" s="3">
        <f>W166/MAX(W$2:W166)-1</f>
        <v>-5.4346972526924109E-3</v>
      </c>
      <c r="AA166" s="2"/>
      <c r="AF166" s="2"/>
      <c r="AG166" s="2"/>
      <c r="AH166" s="2"/>
      <c r="AI166" s="2"/>
    </row>
    <row r="167" spans="1:35" x14ac:dyDescent="0.25">
      <c r="A167" s="34">
        <v>40785</v>
      </c>
      <c r="B167" s="41">
        <v>32.89</v>
      </c>
      <c r="C167" s="4">
        <f t="shared" si="28"/>
        <v>1.8897149938042146E-2</v>
      </c>
      <c r="D167" s="41">
        <v>118.52</v>
      </c>
      <c r="E167" s="4">
        <f t="shared" si="29"/>
        <v>2.707275803722542E-3</v>
      </c>
      <c r="F167" s="44">
        <v>32.5</v>
      </c>
      <c r="G167" s="44">
        <v>30.55</v>
      </c>
      <c r="H167" s="41">
        <v>35.692187386677936</v>
      </c>
      <c r="I167" s="4">
        <f>G167/F167-1</f>
        <v>-5.9999999999999942E-2</v>
      </c>
      <c r="J167" s="4">
        <f>F167/B167-1</f>
        <v>-1.1857707509881465E-2</v>
      </c>
      <c r="K167" s="41">
        <v>83.56</v>
      </c>
      <c r="L167" s="4">
        <f t="shared" si="22"/>
        <v>1.1989826813612714E-2</v>
      </c>
      <c r="M167" s="43">
        <v>7.9</v>
      </c>
      <c r="N167" s="4">
        <f t="shared" si="23"/>
        <v>-1.0025062656641603E-2</v>
      </c>
      <c r="O167" s="4" t="str">
        <f>IF(J167&lt;-2.5%,L168+IF(AC$2="Yes",E168,0),"")</f>
        <v/>
      </c>
      <c r="P167" s="4" t="str">
        <f>IF(AND(I167&gt;5%,I167&lt;20%),N168-IF(AC$2="Yes",E168,0),"")</f>
        <v/>
      </c>
      <c r="Q167" s="4" t="str">
        <f>IF(COUNT(O167:P167)=2,"",IF(COUNT(O167:P167)=1,SUM(O167:P167)+IF(AC$2="Yes",IF(O167&lt;&gt;"",E168,-E168),0),""))</f>
        <v/>
      </c>
      <c r="R167" s="4" t="str">
        <f>IF(O167&lt;&gt;"",E168,"")</f>
        <v/>
      </c>
      <c r="S167" s="4" t="str">
        <f>IF(P167&lt;&gt;"",-E168,"")</f>
        <v/>
      </c>
      <c r="T167" s="4" t="str">
        <f t="shared" si="24"/>
        <v/>
      </c>
      <c r="U167" s="43">
        <f t="shared" si="25"/>
        <v>140.58859339212668</v>
      </c>
      <c r="V167" s="43">
        <f t="shared" si="26"/>
        <v>107.91472002798966</v>
      </c>
      <c r="W167" s="43">
        <f t="shared" si="27"/>
        <v>158.30788830969675</v>
      </c>
      <c r="X167" s="3">
        <f>U167/MAX(U$2:U167)-1</f>
        <v>-5.1619614280484893E-2</v>
      </c>
      <c r="Y167" s="3">
        <f>V167/MAX(V$2:V167)-1</f>
        <v>-0.15776482308398554</v>
      </c>
      <c r="Z167" s="3">
        <f>W167/MAX(W$2:W167)-1</f>
        <v>-5.4346972526924109E-3</v>
      </c>
      <c r="AA167" s="2"/>
      <c r="AF167" s="2"/>
      <c r="AG167" s="2"/>
      <c r="AH167" s="2"/>
      <c r="AI167" s="2"/>
    </row>
    <row r="168" spans="1:35" x14ac:dyDescent="0.25">
      <c r="A168" s="34">
        <v>40786</v>
      </c>
      <c r="B168" s="41">
        <v>31.62</v>
      </c>
      <c r="C168" s="4">
        <f t="shared" si="28"/>
        <v>-3.8613560352690812E-2</v>
      </c>
      <c r="D168" s="41">
        <v>119.04</v>
      </c>
      <c r="E168" s="4">
        <f t="shared" si="29"/>
        <v>4.3874451569356765E-3</v>
      </c>
      <c r="F168" s="44">
        <v>31.65</v>
      </c>
      <c r="G168" s="44">
        <v>30.2</v>
      </c>
      <c r="H168" s="41">
        <v>34.95178968000922</v>
      </c>
      <c r="I168" s="4">
        <f>G168/F168-1</f>
        <v>-4.5813586097946279E-2</v>
      </c>
      <c r="J168" s="4">
        <f>F168/B168-1</f>
        <v>9.4876660341558505E-4</v>
      </c>
      <c r="K168" s="41">
        <v>83.71</v>
      </c>
      <c r="L168" s="4">
        <f t="shared" si="22"/>
        <v>1.7951172809955729E-3</v>
      </c>
      <c r="M168" s="43">
        <v>7.87</v>
      </c>
      <c r="N168" s="4">
        <f t="shared" si="23"/>
        <v>-3.7974683544304E-3</v>
      </c>
      <c r="O168" s="4" t="str">
        <f>IF(J168&lt;-2.5%,L169+IF(AC$2="Yes",E169,0),"")</f>
        <v/>
      </c>
      <c r="P168" s="4" t="str">
        <f>IF(AND(I168&gt;5%,I168&lt;20%),N169-IF(AC$2="Yes",E169,0),"")</f>
        <v/>
      </c>
      <c r="Q168" s="4" t="str">
        <f>IF(COUNT(O168:P168)=2,"",IF(COUNT(O168:P168)=1,SUM(O168:P168)+IF(AC$2="Yes",IF(O168&lt;&gt;"",E169,-E169),0),""))</f>
        <v/>
      </c>
      <c r="R168" s="4" t="str">
        <f>IF(O168&lt;&gt;"",E169,"")</f>
        <v/>
      </c>
      <c r="S168" s="4" t="str">
        <f>IF(P168&lt;&gt;"",-E169,"")</f>
        <v/>
      </c>
      <c r="T168" s="4" t="str">
        <f t="shared" si="24"/>
        <v/>
      </c>
      <c r="U168" s="43">
        <f t="shared" si="25"/>
        <v>140.58859339212668</v>
      </c>
      <c r="V168" s="43">
        <f t="shared" si="26"/>
        <v>107.91472002798966</v>
      </c>
      <c r="W168" s="43">
        <f t="shared" si="27"/>
        <v>158.30788830969675</v>
      </c>
      <c r="X168" s="3">
        <f>U168/MAX(U$2:U168)-1</f>
        <v>-5.1619614280484893E-2</v>
      </c>
      <c r="Y168" s="3">
        <f>V168/MAX(V$2:V168)-1</f>
        <v>-0.15776482308398554</v>
      </c>
      <c r="Z168" s="3">
        <f>W168/MAX(W$2:W168)-1</f>
        <v>-5.4346972526924109E-3</v>
      </c>
      <c r="AA168" s="2"/>
      <c r="AF168" s="2"/>
      <c r="AG168" s="2"/>
      <c r="AH168" s="2"/>
      <c r="AI168" s="2"/>
    </row>
    <row r="169" spans="1:35" x14ac:dyDescent="0.25">
      <c r="A169" s="34">
        <v>40787</v>
      </c>
      <c r="B169" s="41">
        <v>31.82</v>
      </c>
      <c r="C169" s="4">
        <f t="shared" si="28"/>
        <v>6.3251106894370857E-3</v>
      </c>
      <c r="D169" s="41">
        <v>117.8</v>
      </c>
      <c r="E169" s="4">
        <f t="shared" si="29"/>
        <v>-1.0416666666666741E-2</v>
      </c>
      <c r="F169" s="44">
        <v>32.15</v>
      </c>
      <c r="G169" s="44">
        <v>30.7</v>
      </c>
      <c r="H169" s="41">
        <v>34.382373374552998</v>
      </c>
      <c r="I169" s="4">
        <f>G169/F169-1</f>
        <v>-4.5101088646967269E-2</v>
      </c>
      <c r="J169" s="4">
        <f>F169/B169-1</f>
        <v>1.0370835952231205E-2</v>
      </c>
      <c r="K169" s="41">
        <v>84.77</v>
      </c>
      <c r="L169" s="4">
        <f t="shared" si="22"/>
        <v>1.2662764305339858E-2</v>
      </c>
      <c r="M169" s="43">
        <v>7.77</v>
      </c>
      <c r="N169" s="4">
        <f t="shared" si="23"/>
        <v>-1.2706480304955581E-2</v>
      </c>
      <c r="O169" s="4" t="str">
        <f>IF(J169&lt;-2.5%,L170+IF(AC$2="Yes",E170,0),"")</f>
        <v/>
      </c>
      <c r="P169" s="4" t="str">
        <f>IF(AND(I169&gt;5%,I169&lt;20%),N170-IF(AC$2="Yes",E170,0),"")</f>
        <v/>
      </c>
      <c r="Q169" s="4" t="str">
        <f>IF(COUNT(O169:P169)=2,"",IF(COUNT(O169:P169)=1,SUM(O169:P169)+IF(AC$2="Yes",IF(O169&lt;&gt;"",E170,-E170),0),""))</f>
        <v/>
      </c>
      <c r="R169" s="4" t="str">
        <f>IF(O169&lt;&gt;"",E170,"")</f>
        <v/>
      </c>
      <c r="S169" s="4" t="str">
        <f>IF(P169&lt;&gt;"",-E170,"")</f>
        <v/>
      </c>
      <c r="T169" s="4" t="str">
        <f t="shared" si="24"/>
        <v/>
      </c>
      <c r="U169" s="43">
        <f t="shared" si="25"/>
        <v>140.58859339212668</v>
      </c>
      <c r="V169" s="43">
        <f t="shared" si="26"/>
        <v>107.91472002798966</v>
      </c>
      <c r="W169" s="43">
        <f t="shared" si="27"/>
        <v>158.30788830969675</v>
      </c>
      <c r="X169" s="3">
        <f>U169/MAX(U$2:U169)-1</f>
        <v>-5.1619614280484893E-2</v>
      </c>
      <c r="Y169" s="3">
        <f>V169/MAX(V$2:V169)-1</f>
        <v>-0.15776482308398554</v>
      </c>
      <c r="Z169" s="3">
        <f>W169/MAX(W$2:W169)-1</f>
        <v>-5.4346972526924109E-3</v>
      </c>
      <c r="AA169" s="2"/>
      <c r="AF169" s="2"/>
      <c r="AG169" s="2"/>
      <c r="AH169" s="2"/>
      <c r="AI169" s="2"/>
    </row>
    <row r="170" spans="1:35" x14ac:dyDescent="0.25">
      <c r="A170" s="34">
        <v>40788</v>
      </c>
      <c r="B170" s="41">
        <v>33.92</v>
      </c>
      <c r="C170" s="4">
        <f t="shared" si="28"/>
        <v>6.5996228786926459E-2</v>
      </c>
      <c r="D170" s="41">
        <v>114.79</v>
      </c>
      <c r="E170" s="4">
        <f t="shared" si="29"/>
        <v>-2.555178268251268E-2</v>
      </c>
      <c r="F170" s="44">
        <v>34.5</v>
      </c>
      <c r="G170" s="44">
        <v>32.049999999999997</v>
      </c>
      <c r="H170" s="41">
        <v>34.298305488270636</v>
      </c>
      <c r="I170" s="4">
        <f>G170/F170-1</f>
        <v>-7.101449275362326E-2</v>
      </c>
      <c r="J170" s="4">
        <f>F170/B170-1</f>
        <v>1.7099056603773644E-2</v>
      </c>
      <c r="K170" s="41">
        <v>89.04</v>
      </c>
      <c r="L170" s="4">
        <f t="shared" si="22"/>
        <v>5.0371593724195085E-2</v>
      </c>
      <c r="M170" s="43">
        <v>7.38</v>
      </c>
      <c r="N170" s="4">
        <f t="shared" si="23"/>
        <v>-5.0193050193050204E-2</v>
      </c>
      <c r="O170" s="4" t="str">
        <f>IF(J170&lt;-2.5%,L171+IF(AC$2="Yes",E171,0),"")</f>
        <v/>
      </c>
      <c r="P170" s="4" t="str">
        <f>IF(AND(I170&gt;5%,I170&lt;20%),N171-IF(AC$2="Yes",E171,0),"")</f>
        <v/>
      </c>
      <c r="Q170" s="4" t="str">
        <f>IF(COUNT(O170:P170)=2,"",IF(COUNT(O170:P170)=1,SUM(O170:P170)+IF(AC$2="Yes",IF(O170&lt;&gt;"",E171,-E171),0),""))</f>
        <v/>
      </c>
      <c r="R170" s="4" t="str">
        <f>IF(O170&lt;&gt;"",E171,"")</f>
        <v/>
      </c>
      <c r="S170" s="4" t="str">
        <f>IF(P170&lt;&gt;"",-E171,"")</f>
        <v/>
      </c>
      <c r="T170" s="4" t="str">
        <f t="shared" si="24"/>
        <v/>
      </c>
      <c r="U170" s="43">
        <f t="shared" si="25"/>
        <v>140.58859339212668</v>
      </c>
      <c r="V170" s="43">
        <f t="shared" si="26"/>
        <v>107.91472002798966</v>
      </c>
      <c r="W170" s="43">
        <f t="shared" si="27"/>
        <v>158.30788830969675</v>
      </c>
      <c r="X170" s="3">
        <f>U170/MAX(U$2:U170)-1</f>
        <v>-5.1619614280484893E-2</v>
      </c>
      <c r="Y170" s="3">
        <f>V170/MAX(V$2:V170)-1</f>
        <v>-0.15776482308398554</v>
      </c>
      <c r="Z170" s="3">
        <f>W170/MAX(W$2:W170)-1</f>
        <v>-5.4346972526924109E-3</v>
      </c>
      <c r="AA170" s="2"/>
      <c r="AF170" s="2"/>
      <c r="AG170" s="2"/>
      <c r="AH170" s="2"/>
      <c r="AI170" s="2"/>
    </row>
    <row r="171" spans="1:35" x14ac:dyDescent="0.25">
      <c r="A171" s="34">
        <v>40792</v>
      </c>
      <c r="B171" s="41">
        <v>37</v>
      </c>
      <c r="C171" s="4">
        <f t="shared" si="28"/>
        <v>9.0801886792452713E-2</v>
      </c>
      <c r="D171" s="41">
        <v>113.95</v>
      </c>
      <c r="E171" s="4">
        <f t="shared" si="29"/>
        <v>-7.3177106019688409E-3</v>
      </c>
      <c r="F171" s="44">
        <v>35.75</v>
      </c>
      <c r="G171" s="44">
        <v>32.85</v>
      </c>
      <c r="H171" s="41">
        <v>34.78952267222143</v>
      </c>
      <c r="I171" s="4">
        <f>G171/F171-1</f>
        <v>-8.1118881118881103E-2</v>
      </c>
      <c r="J171" s="4">
        <f>F171/B171-1</f>
        <v>-3.3783783783783772E-2</v>
      </c>
      <c r="K171" s="41">
        <v>91.68</v>
      </c>
      <c r="L171" s="4">
        <f t="shared" si="22"/>
        <v>2.9649595687331498E-2</v>
      </c>
      <c r="M171" s="43">
        <v>7.16</v>
      </c>
      <c r="N171" s="4">
        <f t="shared" si="23"/>
        <v>-2.981029810298097E-2</v>
      </c>
      <c r="O171" s="4">
        <f>IF(J171&lt;-2.5%,L172+IF(AC$2="Yes",E172,0),"")</f>
        <v>-8.1517394190987469E-3</v>
      </c>
      <c r="P171" s="4" t="str">
        <f>IF(AND(I171&gt;5%,I171&lt;20%),N172-IF(AC$2="Yes",E172,0),"")</f>
        <v/>
      </c>
      <c r="Q171" s="4">
        <f>IF(COUNT(O171:P171)=2,"",IF(COUNT(O171:P171)=1,SUM(O171:P171)+IF(AC$2="Yes",IF(O171&lt;&gt;"",E172,-E172),0),""))</f>
        <v>2.0018510690598457E-2</v>
      </c>
      <c r="R171" s="4">
        <f>IF(O171&lt;&gt;"",E172,"")</f>
        <v>2.8170250109697204E-2</v>
      </c>
      <c r="S171" s="4" t="str">
        <f>IF(P171&lt;&gt;"",-E172,"")</f>
        <v/>
      </c>
      <c r="T171" s="4">
        <f t="shared" si="24"/>
        <v>2.8170250109697204E-2</v>
      </c>
      <c r="U171" s="43">
        <f t="shared" si="25"/>
        <v>139.44255181349644</v>
      </c>
      <c r="V171" s="43">
        <f t="shared" si="26"/>
        <v>107.91472002798966</v>
      </c>
      <c r="W171" s="43">
        <f t="shared" si="27"/>
        <v>161.47697646423049</v>
      </c>
      <c r="X171" s="3">
        <f>U171/MAX(U$2:U171)-1</f>
        <v>-5.9350564055054789E-2</v>
      </c>
      <c r="Y171" s="3">
        <f>V171/MAX(V$2:V171)-1</f>
        <v>-0.15776482308398554</v>
      </c>
      <c r="Z171" s="3">
        <f>W171/MAX(W$2:W171)-1</f>
        <v>0</v>
      </c>
      <c r="AA171" s="2"/>
      <c r="AF171" s="2"/>
      <c r="AG171" s="2"/>
      <c r="AH171" s="2"/>
      <c r="AI171" s="2"/>
    </row>
    <row r="172" spans="1:35" x14ac:dyDescent="0.25">
      <c r="A172" s="34">
        <v>40793</v>
      </c>
      <c r="B172" s="41">
        <v>33.380000000000003</v>
      </c>
      <c r="C172" s="4">
        <f t="shared" si="28"/>
        <v>-9.7837837837837727E-2</v>
      </c>
      <c r="D172" s="41">
        <v>117.16</v>
      </c>
      <c r="E172" s="4">
        <f t="shared" si="29"/>
        <v>2.8170250109697204E-2</v>
      </c>
      <c r="F172" s="44">
        <v>33.549999999999997</v>
      </c>
      <c r="G172" s="44">
        <v>31.4</v>
      </c>
      <c r="H172" s="41">
        <v>34.533245822726627</v>
      </c>
      <c r="I172" s="4">
        <f>G172/F172-1</f>
        <v>-6.4083457526080467E-2</v>
      </c>
      <c r="J172" s="4">
        <f>F172/B172-1</f>
        <v>5.0928699820249612E-3</v>
      </c>
      <c r="K172" s="41">
        <v>88.35</v>
      </c>
      <c r="L172" s="4">
        <f t="shared" ref="L172:L235" si="30">K172/K171-1</f>
        <v>-3.632198952879595E-2</v>
      </c>
      <c r="M172" s="43">
        <v>7.4</v>
      </c>
      <c r="N172" s="4">
        <f t="shared" si="23"/>
        <v>3.3519553072625774E-2</v>
      </c>
      <c r="O172" s="4" t="str">
        <f>IF(J172&lt;-2.5%,L173+IF(AC$2="Yes",E173,0),"")</f>
        <v/>
      </c>
      <c r="P172" s="4" t="str">
        <f>IF(AND(I172&gt;5%,I172&lt;20%),N173-IF(AC$2="Yes",E173,0),"")</f>
        <v/>
      </c>
      <c r="Q172" s="4" t="str">
        <f>IF(COUNT(O172:P172)=2,"",IF(COUNT(O172:P172)=1,SUM(O172:P172)+IF(AC$2="Yes",IF(O172&lt;&gt;"",E173,-E173),0),""))</f>
        <v/>
      </c>
      <c r="R172" s="4" t="str">
        <f>IF(O172&lt;&gt;"",E173,"")</f>
        <v/>
      </c>
      <c r="S172" s="4" t="str">
        <f>IF(P172&lt;&gt;"",-E173,"")</f>
        <v/>
      </c>
      <c r="T172" s="4" t="str">
        <f t="shared" si="24"/>
        <v/>
      </c>
      <c r="U172" s="43">
        <f t="shared" si="25"/>
        <v>139.44255181349644</v>
      </c>
      <c r="V172" s="43">
        <f t="shared" si="26"/>
        <v>107.91472002798966</v>
      </c>
      <c r="W172" s="43">
        <f t="shared" si="27"/>
        <v>161.47697646423049</v>
      </c>
      <c r="X172" s="3">
        <f>U172/MAX(U$2:U172)-1</f>
        <v>-5.9350564055054789E-2</v>
      </c>
      <c r="Y172" s="3">
        <f>V172/MAX(V$2:V172)-1</f>
        <v>-0.15776482308398554</v>
      </c>
      <c r="Z172" s="3">
        <f>W172/MAX(W$2:W172)-1</f>
        <v>0</v>
      </c>
      <c r="AA172" s="2"/>
      <c r="AF172" s="2"/>
      <c r="AG172" s="2"/>
      <c r="AH172" s="2"/>
      <c r="AI172" s="2"/>
    </row>
    <row r="173" spans="1:35" x14ac:dyDescent="0.25">
      <c r="A173" s="34">
        <v>40794</v>
      </c>
      <c r="B173" s="41">
        <v>34.32</v>
      </c>
      <c r="C173" s="4">
        <f t="shared" si="28"/>
        <v>2.8160575194727366E-2</v>
      </c>
      <c r="D173" s="41">
        <v>115.94</v>
      </c>
      <c r="E173" s="4">
        <f t="shared" si="29"/>
        <v>-1.0413110276544901E-2</v>
      </c>
      <c r="F173" s="44">
        <v>34.6</v>
      </c>
      <c r="G173" s="44">
        <v>32.15</v>
      </c>
      <c r="H173" s="41">
        <v>34.494473854958152</v>
      </c>
      <c r="I173" s="4">
        <f>G173/F173-1</f>
        <v>-7.0809248554913329E-2</v>
      </c>
      <c r="J173" s="4">
        <f>F173/B173-1</f>
        <v>8.1585081585082708E-3</v>
      </c>
      <c r="K173" s="41">
        <v>89.79</v>
      </c>
      <c r="L173" s="4">
        <f t="shared" si="30"/>
        <v>1.6298811544991576E-2</v>
      </c>
      <c r="M173" s="43">
        <v>7.27</v>
      </c>
      <c r="N173" s="4">
        <f t="shared" ref="N173:N236" si="31">M173/M172-1</f>
        <v>-1.7567567567567721E-2</v>
      </c>
      <c r="O173" s="4" t="str">
        <f>IF(J173&lt;-2.5%,L174+IF(AC$2="Yes",E174,0),"")</f>
        <v/>
      </c>
      <c r="P173" s="4" t="str">
        <f>IF(AND(I173&gt;5%,I173&lt;20%),N174-IF(AC$2="Yes",E174,0),"")</f>
        <v/>
      </c>
      <c r="Q173" s="4" t="str">
        <f>IF(COUNT(O173:P173)=2,"",IF(COUNT(O173:P173)=1,SUM(O173:P173)+IF(AC$2="Yes",IF(O173&lt;&gt;"",E174,-E174),0),""))</f>
        <v/>
      </c>
      <c r="R173" s="4" t="str">
        <f>IF(O173&lt;&gt;"",E174,"")</f>
        <v/>
      </c>
      <c r="S173" s="4" t="str">
        <f>IF(P173&lt;&gt;"",-E174,"")</f>
        <v/>
      </c>
      <c r="T173" s="4" t="str">
        <f t="shared" si="24"/>
        <v/>
      </c>
      <c r="U173" s="43">
        <f t="shared" si="25"/>
        <v>139.44255181349644</v>
      </c>
      <c r="V173" s="43">
        <f t="shared" si="26"/>
        <v>107.91472002798966</v>
      </c>
      <c r="W173" s="43">
        <f t="shared" si="27"/>
        <v>161.47697646423049</v>
      </c>
      <c r="X173" s="3">
        <f>U173/MAX(U$2:U173)-1</f>
        <v>-5.9350564055054789E-2</v>
      </c>
      <c r="Y173" s="3">
        <f>V173/MAX(V$2:V173)-1</f>
        <v>-0.15776482308398554</v>
      </c>
      <c r="Z173" s="3">
        <f>W173/MAX(W$2:W173)-1</f>
        <v>0</v>
      </c>
      <c r="AA173" s="2"/>
      <c r="AF173" s="2"/>
      <c r="AG173" s="2"/>
      <c r="AH173" s="2"/>
      <c r="AI173" s="2"/>
    </row>
    <row r="174" spans="1:35" x14ac:dyDescent="0.25">
      <c r="A174" s="34">
        <v>40795</v>
      </c>
      <c r="B174" s="41">
        <v>38.520000000000003</v>
      </c>
      <c r="C174" s="4">
        <f t="shared" si="28"/>
        <v>0.12237762237762251</v>
      </c>
      <c r="D174" s="41">
        <v>112.91</v>
      </c>
      <c r="E174" s="4">
        <f t="shared" si="29"/>
        <v>-2.6134207348628591E-2</v>
      </c>
      <c r="F174" s="44">
        <v>38.549999999999997</v>
      </c>
      <c r="G174" s="44">
        <v>34.549999999999997</v>
      </c>
      <c r="H174" s="41">
        <v>35.226387699511214</v>
      </c>
      <c r="I174" s="4">
        <f>G174/F174-1</f>
        <v>-0.10376134889753563</v>
      </c>
      <c r="J174" s="4">
        <f>F174/B174-1</f>
        <v>7.7881619937669733E-4</v>
      </c>
      <c r="K174" s="41">
        <v>98.34</v>
      </c>
      <c r="L174" s="4">
        <f t="shared" si="30"/>
        <v>9.5222185098563283E-2</v>
      </c>
      <c r="M174" s="43">
        <v>6.59</v>
      </c>
      <c r="N174" s="4">
        <f t="shared" si="31"/>
        <v>-9.3535075653369937E-2</v>
      </c>
      <c r="O174" s="4" t="str">
        <f>IF(J174&lt;-2.5%,L175+IF(AC$2="Yes",E175,0),"")</f>
        <v/>
      </c>
      <c r="P174" s="4" t="str">
        <f>IF(AND(I174&gt;5%,I174&lt;20%),N175-IF(AC$2="Yes",E175,0),"")</f>
        <v/>
      </c>
      <c r="Q174" s="4" t="str">
        <f>IF(COUNT(O174:P174)=2,"",IF(COUNT(O174:P174)=1,SUM(O174:P174)+IF(AC$2="Yes",IF(O174&lt;&gt;"",E175,-E175),0),""))</f>
        <v/>
      </c>
      <c r="R174" s="4" t="str">
        <f>IF(O174&lt;&gt;"",E175,"")</f>
        <v/>
      </c>
      <c r="S174" s="4" t="str">
        <f>IF(P174&lt;&gt;"",-E175,"")</f>
        <v/>
      </c>
      <c r="T174" s="4" t="str">
        <f t="shared" si="24"/>
        <v/>
      </c>
      <c r="U174" s="43">
        <f t="shared" si="25"/>
        <v>139.44255181349644</v>
      </c>
      <c r="V174" s="43">
        <f t="shared" si="26"/>
        <v>107.91472002798966</v>
      </c>
      <c r="W174" s="43">
        <f t="shared" si="27"/>
        <v>161.47697646423049</v>
      </c>
      <c r="X174" s="3">
        <f>U174/MAX(U$2:U174)-1</f>
        <v>-5.9350564055054789E-2</v>
      </c>
      <c r="Y174" s="3">
        <f>V174/MAX(V$2:V174)-1</f>
        <v>-0.15776482308398554</v>
      </c>
      <c r="Z174" s="3">
        <f>W174/MAX(W$2:W174)-1</f>
        <v>0</v>
      </c>
      <c r="AA174" s="2"/>
      <c r="AF174" s="2"/>
      <c r="AG174" s="2"/>
      <c r="AH174" s="2"/>
      <c r="AI174" s="2"/>
    </row>
    <row r="175" spans="1:35" x14ac:dyDescent="0.25">
      <c r="A175" s="34">
        <v>40798</v>
      </c>
      <c r="B175" s="41">
        <v>38.590000000000003</v>
      </c>
      <c r="C175" s="4">
        <f t="shared" si="28"/>
        <v>1.8172377985461452E-3</v>
      </c>
      <c r="D175" s="41">
        <v>113.64</v>
      </c>
      <c r="E175" s="4">
        <f t="shared" si="29"/>
        <v>6.4653263661322846E-3</v>
      </c>
      <c r="F175" s="44">
        <v>38.299999999999997</v>
      </c>
      <c r="G175" s="44">
        <v>35.049999999999997</v>
      </c>
      <c r="H175" s="41">
        <v>35.837953572327358</v>
      </c>
      <c r="I175" s="4">
        <f>G175/F175-1</f>
        <v>-8.4856396866840766E-2</v>
      </c>
      <c r="J175" s="4">
        <f>F175/B175-1</f>
        <v>-7.5149002332212111E-3</v>
      </c>
      <c r="K175" s="41">
        <v>99.3</v>
      </c>
      <c r="L175" s="4">
        <f t="shared" si="30"/>
        <v>9.7620500305064528E-3</v>
      </c>
      <c r="M175" s="43">
        <v>6.53</v>
      </c>
      <c r="N175" s="4">
        <f t="shared" si="31"/>
        <v>-9.1047040971168336E-3</v>
      </c>
      <c r="O175" s="4" t="str">
        <f>IF(J175&lt;-2.5%,L176+IF(AC$2="Yes",E176,0),"")</f>
        <v/>
      </c>
      <c r="P175" s="4" t="str">
        <f>IF(AND(I175&gt;5%,I175&lt;20%),N176-IF(AC$2="Yes",E176,0),"")</f>
        <v/>
      </c>
      <c r="Q175" s="4" t="str">
        <f>IF(COUNT(O175:P175)=2,"",IF(COUNT(O175:P175)=1,SUM(O175:P175)+IF(AC$2="Yes",IF(O175&lt;&gt;"",E176,-E176),0),""))</f>
        <v/>
      </c>
      <c r="R175" s="4" t="str">
        <f>IF(O175&lt;&gt;"",E176,"")</f>
        <v/>
      </c>
      <c r="S175" s="4" t="str">
        <f>IF(P175&lt;&gt;"",-E176,"")</f>
        <v/>
      </c>
      <c r="T175" s="4" t="str">
        <f t="shared" si="24"/>
        <v/>
      </c>
      <c r="U175" s="43">
        <f t="shared" si="25"/>
        <v>139.44255181349644</v>
      </c>
      <c r="V175" s="43">
        <f t="shared" si="26"/>
        <v>107.91472002798966</v>
      </c>
      <c r="W175" s="43">
        <f t="shared" si="27"/>
        <v>161.47697646423049</v>
      </c>
      <c r="X175" s="3">
        <f>U175/MAX(U$2:U175)-1</f>
        <v>-5.9350564055054789E-2</v>
      </c>
      <c r="Y175" s="3">
        <f>V175/MAX(V$2:V175)-1</f>
        <v>-0.15776482308398554</v>
      </c>
      <c r="Z175" s="3">
        <f>W175/MAX(W$2:W175)-1</f>
        <v>0</v>
      </c>
      <c r="AA175" s="2"/>
      <c r="AF175" s="2"/>
      <c r="AG175" s="2"/>
      <c r="AH175" s="2"/>
      <c r="AI175" s="2"/>
    </row>
    <row r="176" spans="1:35" x14ac:dyDescent="0.25">
      <c r="A176" s="34">
        <v>40799</v>
      </c>
      <c r="B176" s="41">
        <v>36.909999999999997</v>
      </c>
      <c r="C176" s="4">
        <f t="shared" si="28"/>
        <v>-4.3534594454522124E-2</v>
      </c>
      <c r="D176" s="41">
        <v>114.68</v>
      </c>
      <c r="E176" s="4">
        <f t="shared" si="29"/>
        <v>9.1517071453715015E-3</v>
      </c>
      <c r="F176" s="44">
        <v>37.85</v>
      </c>
      <c r="G176" s="44">
        <v>35.15</v>
      </c>
      <c r="H176" s="41">
        <v>36.032871104631475</v>
      </c>
      <c r="I176" s="4">
        <f>G176/F176-1</f>
        <v>-7.133421400264206E-2</v>
      </c>
      <c r="J176" s="4">
        <f>F176/B176-1</f>
        <v>2.5467353020861783E-2</v>
      </c>
      <c r="K176" s="41">
        <v>98.22</v>
      </c>
      <c r="L176" s="4">
        <f t="shared" si="30"/>
        <v>-1.0876132930513593E-2</v>
      </c>
      <c r="M176" s="43">
        <v>6.6</v>
      </c>
      <c r="N176" s="4">
        <f t="shared" si="31"/>
        <v>1.0719754977029039E-2</v>
      </c>
      <c r="O176" s="4" t="str">
        <f>IF(J176&lt;-2.5%,L177+IF(AC$2="Yes",E177,0),"")</f>
        <v/>
      </c>
      <c r="P176" s="4" t="str">
        <f>IF(AND(I176&gt;5%,I176&lt;20%),N177-IF(AC$2="Yes",E177,0),"")</f>
        <v/>
      </c>
      <c r="Q176" s="4" t="str">
        <f>IF(COUNT(O176:P176)=2,"",IF(COUNT(O176:P176)=1,SUM(O176:P176)+IF(AC$2="Yes",IF(O176&lt;&gt;"",E177,-E177),0),""))</f>
        <v/>
      </c>
      <c r="R176" s="4" t="str">
        <f>IF(O176&lt;&gt;"",E177,"")</f>
        <v/>
      </c>
      <c r="S176" s="4" t="str">
        <f>IF(P176&lt;&gt;"",-E177,"")</f>
        <v/>
      </c>
      <c r="T176" s="4" t="str">
        <f t="shared" si="24"/>
        <v/>
      </c>
      <c r="U176" s="43">
        <f t="shared" si="25"/>
        <v>139.44255181349644</v>
      </c>
      <c r="V176" s="43">
        <f t="shared" si="26"/>
        <v>107.91472002798966</v>
      </c>
      <c r="W176" s="43">
        <f t="shared" si="27"/>
        <v>161.47697646423049</v>
      </c>
      <c r="X176" s="3">
        <f>U176/MAX(U$2:U176)-1</f>
        <v>-5.9350564055054789E-2</v>
      </c>
      <c r="Y176" s="3">
        <f>V176/MAX(V$2:V176)-1</f>
        <v>-0.15776482308398554</v>
      </c>
      <c r="Z176" s="3">
        <f>W176/MAX(W$2:W176)-1</f>
        <v>0</v>
      </c>
      <c r="AA176" s="2"/>
      <c r="AF176" s="2"/>
      <c r="AG176" s="2"/>
      <c r="AH176" s="2"/>
      <c r="AI176" s="2"/>
    </row>
    <row r="177" spans="1:35" x14ac:dyDescent="0.25">
      <c r="A177" s="34">
        <v>40800</v>
      </c>
      <c r="B177" s="41">
        <v>34.6</v>
      </c>
      <c r="C177" s="4">
        <f t="shared" si="28"/>
        <v>-6.2584665402329875E-2</v>
      </c>
      <c r="D177" s="41">
        <v>116.27</v>
      </c>
      <c r="E177" s="4">
        <f t="shared" si="29"/>
        <v>1.3864666899197742E-2</v>
      </c>
      <c r="F177" s="44">
        <v>35.75</v>
      </c>
      <c r="G177" s="44">
        <v>34.1</v>
      </c>
      <c r="H177" s="41">
        <v>35.772349085607573</v>
      </c>
      <c r="I177" s="4">
        <f>G177/F177-1</f>
        <v>-4.6153846153846101E-2</v>
      </c>
      <c r="J177" s="4">
        <f>F177/B177-1</f>
        <v>3.3236994219653093E-2</v>
      </c>
      <c r="K177" s="41">
        <v>95.63</v>
      </c>
      <c r="L177" s="4">
        <f t="shared" si="30"/>
        <v>-2.6369374872734719E-2</v>
      </c>
      <c r="M177" s="43">
        <v>6.77</v>
      </c>
      <c r="N177" s="4">
        <f t="shared" si="31"/>
        <v>2.5757575757575646E-2</v>
      </c>
      <c r="O177" s="4" t="str">
        <f>IF(J177&lt;-2.5%,L178+IF(AC$2="Yes",E178,0),"")</f>
        <v/>
      </c>
      <c r="P177" s="4" t="str">
        <f>IF(AND(I177&gt;5%,I177&lt;20%),N178-IF(AC$2="Yes",E178,0),"")</f>
        <v/>
      </c>
      <c r="Q177" s="4" t="str">
        <f>IF(COUNT(O177:P177)=2,"",IF(COUNT(O177:P177)=1,SUM(O177:P177)+IF(AC$2="Yes",IF(O177&lt;&gt;"",E178,-E178),0),""))</f>
        <v/>
      </c>
      <c r="R177" s="4" t="str">
        <f>IF(O177&lt;&gt;"",E178,"")</f>
        <v/>
      </c>
      <c r="S177" s="4" t="str">
        <f>IF(P177&lt;&gt;"",-E178,"")</f>
        <v/>
      </c>
      <c r="T177" s="4" t="str">
        <f t="shared" si="24"/>
        <v/>
      </c>
      <c r="U177" s="43">
        <f t="shared" si="25"/>
        <v>139.44255181349644</v>
      </c>
      <c r="V177" s="43">
        <f t="shared" si="26"/>
        <v>107.91472002798966</v>
      </c>
      <c r="W177" s="43">
        <f t="shared" si="27"/>
        <v>161.47697646423049</v>
      </c>
      <c r="X177" s="3">
        <f>U177/MAX(U$2:U177)-1</f>
        <v>-5.9350564055054789E-2</v>
      </c>
      <c r="Y177" s="3">
        <f>V177/MAX(V$2:V177)-1</f>
        <v>-0.15776482308398554</v>
      </c>
      <c r="Z177" s="3">
        <f>W177/MAX(W$2:W177)-1</f>
        <v>0</v>
      </c>
      <c r="AA177" s="2"/>
      <c r="AF177" s="2"/>
      <c r="AG177" s="2"/>
      <c r="AH177" s="2"/>
      <c r="AI177" s="2"/>
    </row>
    <row r="178" spans="1:35" x14ac:dyDescent="0.25">
      <c r="A178" s="34">
        <v>40801</v>
      </c>
      <c r="B178" s="41">
        <v>31.97</v>
      </c>
      <c r="C178" s="4">
        <f t="shared" si="28"/>
        <v>-7.6011560693641678E-2</v>
      </c>
      <c r="D178" s="41">
        <v>118.27</v>
      </c>
      <c r="E178" s="4">
        <f t="shared" si="29"/>
        <v>1.7201341704653039E-2</v>
      </c>
      <c r="F178" s="44">
        <v>33.200000000000003</v>
      </c>
      <c r="G178" s="44">
        <v>32.549999999999997</v>
      </c>
      <c r="H178" s="41">
        <v>35.081012888224379</v>
      </c>
      <c r="I178" s="4">
        <f>G178/F178-1</f>
        <v>-1.9578313253012181E-2</v>
      </c>
      <c r="J178" s="4">
        <f>F178/B178-1</f>
        <v>3.8473568970910366E-2</v>
      </c>
      <c r="K178" s="41">
        <v>90.84</v>
      </c>
      <c r="L178" s="4">
        <f t="shared" si="30"/>
        <v>-5.0088884241346832E-2</v>
      </c>
      <c r="M178" s="43">
        <v>7.1</v>
      </c>
      <c r="N178" s="4">
        <f t="shared" si="31"/>
        <v>4.8744460856720906E-2</v>
      </c>
      <c r="O178" s="4" t="str">
        <f>IF(J178&lt;-2.5%,L179+IF(AC$2="Yes",E179,0),"")</f>
        <v/>
      </c>
      <c r="P178" s="4" t="str">
        <f>IF(AND(I178&gt;5%,I178&lt;20%),N179-IF(AC$2="Yes",E179,0),"")</f>
        <v/>
      </c>
      <c r="Q178" s="4" t="str">
        <f>IF(COUNT(O178:P178)=2,"",IF(COUNT(O178:P178)=1,SUM(O178:P178)+IF(AC$2="Yes",IF(O178&lt;&gt;"",E179,-E179),0),""))</f>
        <v/>
      </c>
      <c r="R178" s="4" t="str">
        <f>IF(O178&lt;&gt;"",E179,"")</f>
        <v/>
      </c>
      <c r="S178" s="4" t="str">
        <f>IF(P178&lt;&gt;"",-E179,"")</f>
        <v/>
      </c>
      <c r="T178" s="4" t="str">
        <f t="shared" si="24"/>
        <v/>
      </c>
      <c r="U178" s="43">
        <f t="shared" si="25"/>
        <v>139.44255181349644</v>
      </c>
      <c r="V178" s="43">
        <f t="shared" si="26"/>
        <v>107.91472002798966</v>
      </c>
      <c r="W178" s="43">
        <f t="shared" si="27"/>
        <v>161.47697646423049</v>
      </c>
      <c r="X178" s="3">
        <f>U178/MAX(U$2:U178)-1</f>
        <v>-5.9350564055054789E-2</v>
      </c>
      <c r="Y178" s="3">
        <f>V178/MAX(V$2:V178)-1</f>
        <v>-0.15776482308398554</v>
      </c>
      <c r="Z178" s="3">
        <f>W178/MAX(W$2:W178)-1</f>
        <v>0</v>
      </c>
      <c r="AA178" s="2"/>
      <c r="AF178" s="2"/>
      <c r="AG178" s="2"/>
      <c r="AH178" s="2"/>
      <c r="AI178" s="2"/>
    </row>
    <row r="179" spans="1:35" x14ac:dyDescent="0.25">
      <c r="A179" s="34">
        <v>40802</v>
      </c>
      <c r="B179" s="41">
        <v>30.98</v>
      </c>
      <c r="C179" s="4">
        <f t="shared" si="28"/>
        <v>-3.0966531122927687E-2</v>
      </c>
      <c r="D179" s="41">
        <v>118.97</v>
      </c>
      <c r="E179" s="4">
        <f t="shared" si="29"/>
        <v>5.9186606916377116E-3</v>
      </c>
      <c r="F179" s="44">
        <v>33.049999999999997</v>
      </c>
      <c r="G179" s="44">
        <v>31.85</v>
      </c>
      <c r="H179" s="41">
        <v>34.335374181274489</v>
      </c>
      <c r="I179" s="4">
        <f>G179/F179-1</f>
        <v>-3.6308623298033194E-2</v>
      </c>
      <c r="J179" s="4">
        <f>F179/B179-1</f>
        <v>6.6817301484828784E-2</v>
      </c>
      <c r="K179" s="41">
        <v>89.02</v>
      </c>
      <c r="L179" s="4">
        <f t="shared" si="30"/>
        <v>-2.0035226772347037E-2</v>
      </c>
      <c r="M179" s="43">
        <v>7.24</v>
      </c>
      <c r="N179" s="4">
        <f t="shared" si="31"/>
        <v>1.9718309859154903E-2</v>
      </c>
      <c r="O179" s="4" t="str">
        <f>IF(J179&lt;-2.5%,L180+IF(AC$2="Yes",E180,0),"")</f>
        <v/>
      </c>
      <c r="P179" s="4" t="str">
        <f>IF(AND(I179&gt;5%,I179&lt;20%),N180-IF(AC$2="Yes",E180,0),"")</f>
        <v/>
      </c>
      <c r="Q179" s="4" t="str">
        <f>IF(COUNT(O179:P179)=2,"",IF(COUNT(O179:P179)=1,SUM(O179:P179)+IF(AC$2="Yes",IF(O179&lt;&gt;"",E180,-E180),0),""))</f>
        <v/>
      </c>
      <c r="R179" s="4" t="str">
        <f>IF(O179&lt;&gt;"",E180,"")</f>
        <v/>
      </c>
      <c r="S179" s="4" t="str">
        <f>IF(P179&lt;&gt;"",-E180,"")</f>
        <v/>
      </c>
      <c r="T179" s="4" t="str">
        <f t="shared" si="24"/>
        <v/>
      </c>
      <c r="U179" s="43">
        <f t="shared" si="25"/>
        <v>139.44255181349644</v>
      </c>
      <c r="V179" s="43">
        <f t="shared" si="26"/>
        <v>107.91472002798966</v>
      </c>
      <c r="W179" s="43">
        <f t="shared" si="27"/>
        <v>161.47697646423049</v>
      </c>
      <c r="X179" s="3">
        <f>U179/MAX(U$2:U179)-1</f>
        <v>-5.9350564055054789E-2</v>
      </c>
      <c r="Y179" s="3">
        <f>V179/MAX(V$2:V179)-1</f>
        <v>-0.15776482308398554</v>
      </c>
      <c r="Z179" s="3">
        <f>W179/MAX(W$2:W179)-1</f>
        <v>0</v>
      </c>
      <c r="AA179" s="2"/>
      <c r="AF179" s="2"/>
      <c r="AG179" s="2"/>
      <c r="AH179" s="2"/>
      <c r="AI179" s="2"/>
    </row>
    <row r="180" spans="1:35" x14ac:dyDescent="0.25">
      <c r="A180" s="34">
        <v>40805</v>
      </c>
      <c r="B180" s="41">
        <v>32.729999999999997</v>
      </c>
      <c r="C180" s="4">
        <f t="shared" si="28"/>
        <v>5.6488056810845677E-2</v>
      </c>
      <c r="D180" s="41">
        <v>117.79</v>
      </c>
      <c r="E180" s="4">
        <f t="shared" si="29"/>
        <v>-9.9184668403798915E-3</v>
      </c>
      <c r="F180" s="44">
        <v>33.700000000000003</v>
      </c>
      <c r="G180" s="44">
        <v>33.1</v>
      </c>
      <c r="H180" s="41">
        <v>34.04348796649731</v>
      </c>
      <c r="I180" s="4">
        <f>G180/F180-1</f>
        <v>-1.7804154302670683E-2</v>
      </c>
      <c r="J180" s="4">
        <f>F180/B180-1</f>
        <v>2.9636419187290208E-2</v>
      </c>
      <c r="K180" s="41">
        <v>92.03</v>
      </c>
      <c r="L180" s="4">
        <f t="shared" si="30"/>
        <v>3.3812626376095389E-2</v>
      </c>
      <c r="M180" s="43">
        <v>6.99</v>
      </c>
      <c r="N180" s="4">
        <f t="shared" si="31"/>
        <v>-3.4530386740331487E-2</v>
      </c>
      <c r="O180" s="4" t="str">
        <f>IF(J180&lt;-2.5%,L181+IF(AC$2="Yes",E181,0),"")</f>
        <v/>
      </c>
      <c r="P180" s="4" t="str">
        <f>IF(AND(I180&gt;5%,I180&lt;20%),N181-IF(AC$2="Yes",E181,0),"")</f>
        <v/>
      </c>
      <c r="Q180" s="4" t="str">
        <f>IF(COUNT(O180:P180)=2,"",IF(COUNT(O180:P180)=1,SUM(O180:P180)+IF(AC$2="Yes",IF(O180&lt;&gt;"",E181,-E181),0),""))</f>
        <v/>
      </c>
      <c r="R180" s="4" t="str">
        <f>IF(O180&lt;&gt;"",E181,"")</f>
        <v/>
      </c>
      <c r="S180" s="4" t="str">
        <f>IF(P180&lt;&gt;"",-E181,"")</f>
        <v/>
      </c>
      <c r="T180" s="4" t="str">
        <f t="shared" si="24"/>
        <v/>
      </c>
      <c r="U180" s="43">
        <f t="shared" si="25"/>
        <v>139.44255181349644</v>
      </c>
      <c r="V180" s="43">
        <f t="shared" si="26"/>
        <v>107.91472002798966</v>
      </c>
      <c r="W180" s="43">
        <f t="shared" si="27"/>
        <v>161.47697646423049</v>
      </c>
      <c r="X180" s="3">
        <f>U180/MAX(U$2:U180)-1</f>
        <v>-5.9350564055054789E-2</v>
      </c>
      <c r="Y180" s="3">
        <f>V180/MAX(V$2:V180)-1</f>
        <v>-0.15776482308398554</v>
      </c>
      <c r="Z180" s="3">
        <f>W180/MAX(W$2:W180)-1</f>
        <v>0</v>
      </c>
      <c r="AA180" s="2"/>
      <c r="AF180" s="2"/>
      <c r="AG180" s="2"/>
      <c r="AH180" s="2"/>
      <c r="AI180" s="2"/>
    </row>
    <row r="181" spans="1:35" x14ac:dyDescent="0.25">
      <c r="A181" s="34">
        <v>40806</v>
      </c>
      <c r="B181" s="41">
        <v>32.86</v>
      </c>
      <c r="C181" s="4">
        <f t="shared" si="28"/>
        <v>3.9718912312862731E-3</v>
      </c>
      <c r="D181" s="41">
        <v>117.65</v>
      </c>
      <c r="E181" s="4">
        <f t="shared" si="29"/>
        <v>-1.1885559045758942E-3</v>
      </c>
      <c r="F181" s="44">
        <v>33.5</v>
      </c>
      <c r="G181" s="44">
        <v>32.950000000000003</v>
      </c>
      <c r="H181" s="41">
        <v>33.828308336225071</v>
      </c>
      <c r="I181" s="4">
        <f>G181/F181-1</f>
        <v>-1.6417910447761086E-2</v>
      </c>
      <c r="J181" s="4">
        <f>F181/B181-1</f>
        <v>1.9476567255021227E-2</v>
      </c>
      <c r="K181" s="41">
        <v>91.93</v>
      </c>
      <c r="L181" s="4">
        <f t="shared" si="30"/>
        <v>-1.0866021949363924E-3</v>
      </c>
      <c r="M181" s="43">
        <v>7</v>
      </c>
      <c r="N181" s="4">
        <f t="shared" si="31"/>
        <v>1.4306151645206988E-3</v>
      </c>
      <c r="O181" s="4" t="str">
        <f>IF(J181&lt;-2.5%,L182+IF(AC$2="Yes",E182,0),"")</f>
        <v/>
      </c>
      <c r="P181" s="4" t="str">
        <f>IF(AND(I181&gt;5%,I181&lt;20%),N182-IF(AC$2="Yes",E182,0),"")</f>
        <v/>
      </c>
      <c r="Q181" s="4" t="str">
        <f>IF(COUNT(O181:P181)=2,"",IF(COUNT(O181:P181)=1,SUM(O181:P181)+IF(AC$2="Yes",IF(O181&lt;&gt;"",E182,-E182),0),""))</f>
        <v/>
      </c>
      <c r="R181" s="4" t="str">
        <f>IF(O181&lt;&gt;"",E182,"")</f>
        <v/>
      </c>
      <c r="S181" s="4" t="str">
        <f>IF(P181&lt;&gt;"",-E182,"")</f>
        <v/>
      </c>
      <c r="T181" s="4" t="str">
        <f t="shared" si="24"/>
        <v/>
      </c>
      <c r="U181" s="43">
        <f t="shared" si="25"/>
        <v>139.44255181349644</v>
      </c>
      <c r="V181" s="43">
        <f t="shared" si="26"/>
        <v>107.91472002798966</v>
      </c>
      <c r="W181" s="43">
        <f t="shared" si="27"/>
        <v>161.47697646423049</v>
      </c>
      <c r="X181" s="3">
        <f>U181/MAX(U$2:U181)-1</f>
        <v>-5.9350564055054789E-2</v>
      </c>
      <c r="Y181" s="3">
        <f>V181/MAX(V$2:V181)-1</f>
        <v>-0.15776482308398554</v>
      </c>
      <c r="Z181" s="3">
        <f>W181/MAX(W$2:W181)-1</f>
        <v>0</v>
      </c>
      <c r="AA181" s="2"/>
      <c r="AF181" s="2"/>
      <c r="AG181" s="2"/>
      <c r="AH181" s="2"/>
      <c r="AI181" s="2"/>
    </row>
    <row r="182" spans="1:35" x14ac:dyDescent="0.25">
      <c r="A182" s="34">
        <v>40807</v>
      </c>
      <c r="B182" s="41">
        <v>37.32</v>
      </c>
      <c r="C182" s="4">
        <f t="shared" si="28"/>
        <v>0.13572732805842969</v>
      </c>
      <c r="D182" s="41">
        <v>114.18</v>
      </c>
      <c r="E182" s="4">
        <f t="shared" si="29"/>
        <v>-2.9494262643433911E-2</v>
      </c>
      <c r="F182" s="44">
        <v>35.75</v>
      </c>
      <c r="G182" s="44">
        <v>33.75</v>
      </c>
      <c r="H182" s="41">
        <v>34.463161366002332</v>
      </c>
      <c r="I182" s="4">
        <f>G182/F182-1</f>
        <v>-5.5944055944055937E-2</v>
      </c>
      <c r="J182" s="4">
        <f>F182/B182-1</f>
        <v>-4.206859592711687E-2</v>
      </c>
      <c r="K182" s="41">
        <v>96.92</v>
      </c>
      <c r="L182" s="4">
        <f t="shared" si="30"/>
        <v>5.4280430762536636E-2</v>
      </c>
      <c r="M182" s="43">
        <v>6.61</v>
      </c>
      <c r="N182" s="4">
        <f t="shared" si="31"/>
        <v>-5.5714285714285716E-2</v>
      </c>
      <c r="O182" s="4">
        <f>IF(J182&lt;-2.5%,L183+IF(AC$2="Yes",E183,0),"")</f>
        <v>6.8590571743162632E-2</v>
      </c>
      <c r="P182" s="4" t="str">
        <f>IF(AND(I182&gt;5%,I182&lt;20%),N183-IF(AC$2="Yes",E183,0),"")</f>
        <v/>
      </c>
      <c r="Q182" s="4">
        <f>IF(COUNT(O182:P182)=2,"",IF(COUNT(O182:P182)=1,SUM(O182:P182)+IF(AC$2="Yes",IF(O182&lt;&gt;"",E183,-E183),0),""))</f>
        <v>3.6273178154092589E-2</v>
      </c>
      <c r="R182" s="4">
        <f>IF(O182&lt;&gt;"",E183,"")</f>
        <v>-3.2317393589070043E-2</v>
      </c>
      <c r="S182" s="4" t="str">
        <f>IF(P182&lt;&gt;"",-E183,"")</f>
        <v/>
      </c>
      <c r="T182" s="4">
        <f t="shared" si="24"/>
        <v>-3.2317393589070043E-2</v>
      </c>
      <c r="U182" s="43">
        <f t="shared" si="25"/>
        <v>149.00699616770973</v>
      </c>
      <c r="V182" s="43">
        <f t="shared" si="26"/>
        <v>107.91472002798966</v>
      </c>
      <c r="W182" s="43">
        <f t="shared" si="27"/>
        <v>167.33425959930173</v>
      </c>
      <c r="X182" s="3">
        <f>U182/MAX(U$2:U182)-1</f>
        <v>0</v>
      </c>
      <c r="Y182" s="3">
        <f>V182/MAX(V$2:V182)-1</f>
        <v>-0.15776482308398554</v>
      </c>
      <c r="Z182" s="3">
        <f>W182/MAX(W$2:W182)-1</f>
        <v>0</v>
      </c>
      <c r="AA182" s="2"/>
      <c r="AF182" s="2"/>
      <c r="AG182" s="2"/>
      <c r="AH182" s="2"/>
      <c r="AI182" s="2"/>
    </row>
    <row r="183" spans="1:35" x14ac:dyDescent="0.25">
      <c r="A183" s="34">
        <v>40808</v>
      </c>
      <c r="B183" s="41">
        <v>41.35</v>
      </c>
      <c r="C183" s="4">
        <f t="shared" si="28"/>
        <v>0.10798499464094324</v>
      </c>
      <c r="D183" s="41">
        <v>110.49</v>
      </c>
      <c r="E183" s="4">
        <f t="shared" si="29"/>
        <v>-3.2317393589070043E-2</v>
      </c>
      <c r="F183" s="44">
        <v>38.549999999999997</v>
      </c>
      <c r="G183" s="44">
        <v>35.75</v>
      </c>
      <c r="H183" s="41">
        <v>35.715313844911002</v>
      </c>
      <c r="I183" s="4">
        <f>G183/F183-1</f>
        <v>-7.2632944228274932E-2</v>
      </c>
      <c r="J183" s="4">
        <f>F183/B183-1</f>
        <v>-6.7714631197098085E-2</v>
      </c>
      <c r="K183" s="41">
        <v>106.7</v>
      </c>
      <c r="L183" s="4">
        <f t="shared" si="30"/>
        <v>0.10090796533223267</v>
      </c>
      <c r="M183" s="43">
        <v>5.95</v>
      </c>
      <c r="N183" s="4">
        <f t="shared" si="31"/>
        <v>-9.9848714069591504E-2</v>
      </c>
      <c r="O183" s="4">
        <f>IF(J183&lt;-2.5%,L184+IF(AC$2="Yes",E184,0),"")</f>
        <v>1.6373175535780993E-2</v>
      </c>
      <c r="P183" s="4" t="str">
        <f>IF(AND(I183&gt;5%,I183&lt;20%),N184-IF(AC$2="Yes",E184,0),"")</f>
        <v/>
      </c>
      <c r="Q183" s="4">
        <f>IF(COUNT(O183:P183)=2,"",IF(COUNT(O183:P183)=1,SUM(O183:P183)+IF(AC$2="Yes",IF(O183&lt;&gt;"",E184,-E184),0),""))</f>
        <v>2.2437072721046558E-2</v>
      </c>
      <c r="R183" s="4">
        <f>IF(O183&lt;&gt;"",E184,"")</f>
        <v>6.0638971852655654E-3</v>
      </c>
      <c r="S183" s="4" t="str">
        <f>IF(P183&lt;&gt;"",-E184,"")</f>
        <v/>
      </c>
      <c r="T183" s="4">
        <f t="shared" si="24"/>
        <v>6.0638971852655654E-3</v>
      </c>
      <c r="U183" s="43">
        <f t="shared" si="25"/>
        <v>151.44671387202308</v>
      </c>
      <c r="V183" s="43">
        <f t="shared" si="26"/>
        <v>107.91472002798966</v>
      </c>
      <c r="W183" s="43">
        <f t="shared" si="27"/>
        <v>171.08875055065374</v>
      </c>
      <c r="X183" s="3">
        <f>U183/MAX(U$2:U183)-1</f>
        <v>0</v>
      </c>
      <c r="Y183" s="3">
        <f>V183/MAX(V$2:V183)-1</f>
        <v>-0.15776482308398554</v>
      </c>
      <c r="Z183" s="3">
        <f>W183/MAX(W$2:W183)-1</f>
        <v>0</v>
      </c>
      <c r="AA183" s="2"/>
      <c r="AF183" s="2"/>
      <c r="AG183" s="2"/>
      <c r="AH183" s="2"/>
      <c r="AI183" s="2"/>
    </row>
    <row r="184" spans="1:35" x14ac:dyDescent="0.25">
      <c r="A184" s="34">
        <v>40809</v>
      </c>
      <c r="B184" s="41">
        <v>41.25</v>
      </c>
      <c r="C184" s="4">
        <f t="shared" si="28"/>
        <v>-2.4183796856106499E-3</v>
      </c>
      <c r="D184" s="41">
        <v>111.16</v>
      </c>
      <c r="E184" s="4">
        <f t="shared" si="29"/>
        <v>6.0638971852655654E-3</v>
      </c>
      <c r="F184" s="44">
        <v>39.1</v>
      </c>
      <c r="G184" s="44">
        <v>35.9</v>
      </c>
      <c r="H184" s="41">
        <v>36.721620418563546</v>
      </c>
      <c r="I184" s="4">
        <f>G184/F184-1</f>
        <v>-8.1841432225064015E-2</v>
      </c>
      <c r="J184" s="4">
        <f>F184/B184-1</f>
        <v>-5.2121212121212124E-2</v>
      </c>
      <c r="K184" s="41">
        <v>107.8</v>
      </c>
      <c r="L184" s="4">
        <f t="shared" si="30"/>
        <v>1.0309278350515427E-2</v>
      </c>
      <c r="M184" s="43">
        <v>5.88</v>
      </c>
      <c r="N184" s="4">
        <f t="shared" si="31"/>
        <v>-1.176470588235301E-2</v>
      </c>
      <c r="O184" s="4">
        <f>IF(J184&lt;-2.5%,L185+IF(AC$2="Yes",E185,0),"")</f>
        <v>-1.1037091731586068E-2</v>
      </c>
      <c r="P184" s="4" t="str">
        <f>IF(AND(I184&gt;5%,I184&lt;20%),N185-IF(AC$2="Yes",E185,0),"")</f>
        <v/>
      </c>
      <c r="Q184" s="4">
        <f>IF(COUNT(O184:P184)=2,"",IF(COUNT(O184:P184)=1,SUM(O184:P184)+IF(AC$2="Yes",IF(O184&lt;&gt;"",E185,-E185),0),""))</f>
        <v>1.2712458466326959E-2</v>
      </c>
      <c r="R184" s="4">
        <f>IF(O184&lt;&gt;"",E185,"")</f>
        <v>2.3749550197913027E-2</v>
      </c>
      <c r="S184" s="4" t="str">
        <f>IF(P184&lt;&gt;"",-E185,"")</f>
        <v/>
      </c>
      <c r="T184" s="4">
        <f t="shared" si="24"/>
        <v>2.3749550197913027E-2</v>
      </c>
      <c r="U184" s="43">
        <f t="shared" si="25"/>
        <v>149.7751825985703</v>
      </c>
      <c r="V184" s="43">
        <f t="shared" si="26"/>
        <v>107.91472002798966</v>
      </c>
      <c r="W184" s="43">
        <f t="shared" si="27"/>
        <v>173.2637091860847</v>
      </c>
      <c r="X184" s="3">
        <f>U184/MAX(U$2:U184)-1</f>
        <v>-1.1037091731586068E-2</v>
      </c>
      <c r="Y184" s="3">
        <f>V184/MAX(V$2:V184)-1</f>
        <v>-0.15776482308398554</v>
      </c>
      <c r="Z184" s="3">
        <f>W184/MAX(W$2:W184)-1</f>
        <v>0</v>
      </c>
      <c r="AA184" s="2"/>
      <c r="AF184" s="2"/>
      <c r="AG184" s="2"/>
      <c r="AH184" s="2"/>
      <c r="AI184" s="2"/>
    </row>
    <row r="185" spans="1:35" x14ac:dyDescent="0.25">
      <c r="A185" s="34">
        <v>40812</v>
      </c>
      <c r="B185" s="41">
        <v>39.020000000000003</v>
      </c>
      <c r="C185" s="4">
        <f t="shared" si="28"/>
        <v>-5.4060606060606031E-2</v>
      </c>
      <c r="D185" s="41">
        <v>113.8</v>
      </c>
      <c r="E185" s="4">
        <f t="shared" si="29"/>
        <v>2.3749550197913027E-2</v>
      </c>
      <c r="F185" s="44">
        <v>37.5</v>
      </c>
      <c r="G185" s="44">
        <v>34.700000000000003</v>
      </c>
      <c r="H185" s="41">
        <v>37.139507615188357</v>
      </c>
      <c r="I185" s="4">
        <f>G185/F185-1</f>
        <v>-7.4666666666666548E-2</v>
      </c>
      <c r="J185" s="4">
        <f>F185/B185-1</f>
        <v>-3.8954382368016516E-2</v>
      </c>
      <c r="K185" s="41">
        <v>104.05</v>
      </c>
      <c r="L185" s="4">
        <f t="shared" si="30"/>
        <v>-3.4786641929499096E-2</v>
      </c>
      <c r="M185" s="43">
        <v>6.1</v>
      </c>
      <c r="N185" s="4">
        <f t="shared" si="31"/>
        <v>3.7414965986394488E-2</v>
      </c>
      <c r="O185" s="4">
        <f>IF(J185&lt;-2.5%,L186+IF(AC$2="Yes",E186,0),"")</f>
        <v>-7.6854020263679157E-3</v>
      </c>
      <c r="P185" s="4" t="str">
        <f>IF(AND(I185&gt;5%,I185&lt;20%),N186-IF(AC$2="Yes",E186,0),"")</f>
        <v/>
      </c>
      <c r="Q185" s="4">
        <f>IF(COUNT(O185:P185)=2,"",IF(COUNT(O185:P185)=1,SUM(O185:P185)+IF(AC$2="Yes",IF(O185&lt;&gt;"",E186,-E186),0),""))</f>
        <v>3.5624011370767317E-3</v>
      </c>
      <c r="R185" s="4">
        <f>IF(O185&lt;&gt;"",E186,"")</f>
        <v>1.1247803163444647E-2</v>
      </c>
      <c r="S185" s="4" t="str">
        <f>IF(P185&lt;&gt;"",-E186,"")</f>
        <v/>
      </c>
      <c r="T185" s="4">
        <f t="shared" si="24"/>
        <v>1.1247803163444647E-2</v>
      </c>
      <c r="U185" s="43">
        <f t="shared" si="25"/>
        <v>148.62410010672761</v>
      </c>
      <c r="V185" s="43">
        <f t="shared" si="26"/>
        <v>107.91472002798966</v>
      </c>
      <c r="W185" s="43">
        <f t="shared" si="27"/>
        <v>173.88094402070334</v>
      </c>
      <c r="X185" s="3">
        <f>U185/MAX(U$2:U185)-1</f>
        <v>-1.863766927079491E-2</v>
      </c>
      <c r="Y185" s="3">
        <f>V185/MAX(V$2:V185)-1</f>
        <v>-0.15776482308398554</v>
      </c>
      <c r="Z185" s="3">
        <f>W185/MAX(W$2:W185)-1</f>
        <v>0</v>
      </c>
      <c r="AA185" s="2"/>
      <c r="AF185" s="2"/>
      <c r="AG185" s="2"/>
      <c r="AH185" s="2"/>
      <c r="AI185" s="2"/>
    </row>
    <row r="186" spans="1:35" x14ac:dyDescent="0.25">
      <c r="A186" s="34">
        <v>40813</v>
      </c>
      <c r="B186" s="41">
        <v>37.71</v>
      </c>
      <c r="C186" s="4">
        <f t="shared" si="28"/>
        <v>-3.3572526909277367E-2</v>
      </c>
      <c r="D186" s="41">
        <v>115.08</v>
      </c>
      <c r="E186" s="4">
        <f t="shared" si="29"/>
        <v>1.1247803163444647E-2</v>
      </c>
      <c r="F186" s="44">
        <v>36.75</v>
      </c>
      <c r="G186" s="44">
        <v>34.299999999999997</v>
      </c>
      <c r="H186" s="41">
        <v>37.243233503335929</v>
      </c>
      <c r="I186" s="4">
        <f>G186/F186-1</f>
        <v>-6.6666666666666763E-2</v>
      </c>
      <c r="J186" s="4">
        <f>F186/B186-1</f>
        <v>-2.5457438345266481E-2</v>
      </c>
      <c r="K186" s="41">
        <v>102.08</v>
      </c>
      <c r="L186" s="4">
        <f t="shared" si="30"/>
        <v>-1.8933205189812563E-2</v>
      </c>
      <c r="M186" s="43">
        <v>6.19</v>
      </c>
      <c r="N186" s="4">
        <f t="shared" si="31"/>
        <v>1.4754098360655776E-2</v>
      </c>
      <c r="O186" s="4">
        <f>IF(J186&lt;-2.5%,L187+IF(AC$2="Yes",E187,0),"")</f>
        <v>4.3450896364311986E-2</v>
      </c>
      <c r="P186" s="4" t="str">
        <f>IF(AND(I186&gt;5%,I186&lt;20%),N187-IF(AC$2="Yes",E187,0),"")</f>
        <v/>
      </c>
      <c r="Q186" s="4">
        <f>IF(COUNT(O186:P186)=2,"",IF(COUNT(O186:P186)=1,SUM(O186:P186)+IF(AC$2="Yes",IF(O186&lt;&gt;"",E187,-E187),0),""))</f>
        <v>2.3030319374391928E-2</v>
      </c>
      <c r="R186" s="4">
        <f>IF(O186&lt;&gt;"",E187,"")</f>
        <v>-2.0420576989920058E-2</v>
      </c>
      <c r="S186" s="4" t="str">
        <f>IF(P186&lt;&gt;"",-E187,"")</f>
        <v/>
      </c>
      <c r="T186" s="4">
        <f t="shared" si="24"/>
        <v>-2.0420576989920058E-2</v>
      </c>
      <c r="U186" s="43">
        <f t="shared" si="25"/>
        <v>155.08195047770417</v>
      </c>
      <c r="V186" s="43">
        <f t="shared" si="26"/>
        <v>107.91472002798966</v>
      </c>
      <c r="W186" s="43">
        <f t="shared" si="27"/>
        <v>177.8854776946209</v>
      </c>
      <c r="X186" s="3">
        <f>U186/MAX(U$2:U186)-1</f>
        <v>0</v>
      </c>
      <c r="Y186" s="3">
        <f>V186/MAX(V$2:V186)-1</f>
        <v>-0.15776482308398554</v>
      </c>
      <c r="Z186" s="3">
        <f>W186/MAX(W$2:W186)-1</f>
        <v>0</v>
      </c>
      <c r="AA186" s="2"/>
      <c r="AF186" s="2"/>
      <c r="AG186" s="2"/>
      <c r="AH186" s="2"/>
      <c r="AI186" s="2"/>
    </row>
    <row r="187" spans="1:35" x14ac:dyDescent="0.25">
      <c r="A187" s="34">
        <v>40814</v>
      </c>
      <c r="B187" s="41">
        <v>41.08</v>
      </c>
      <c r="C187" s="4">
        <f t="shared" si="28"/>
        <v>8.936621585786253E-2</v>
      </c>
      <c r="D187" s="41">
        <v>112.73</v>
      </c>
      <c r="E187" s="4">
        <f t="shared" si="29"/>
        <v>-2.0420576989920058E-2</v>
      </c>
      <c r="F187" s="44">
        <v>39.450000000000003</v>
      </c>
      <c r="G187" s="44">
        <v>36.049999999999997</v>
      </c>
      <c r="H187" s="41">
        <v>37.940827411820308</v>
      </c>
      <c r="I187" s="4">
        <f>G187/F187-1</f>
        <v>-8.6185044359949448E-2</v>
      </c>
      <c r="J187" s="4">
        <f>F187/B187-1</f>
        <v>-3.9678675754625026E-2</v>
      </c>
      <c r="K187" s="41">
        <v>108.6</v>
      </c>
      <c r="L187" s="4">
        <f t="shared" si="30"/>
        <v>6.3871473354232045E-2</v>
      </c>
      <c r="M187" s="43">
        <v>5.8</v>
      </c>
      <c r="N187" s="4">
        <f t="shared" si="31"/>
        <v>-6.3004846526655944E-2</v>
      </c>
      <c r="O187" s="4">
        <f>IF(J187&lt;-2.5%,L188+IF(AC$2="Yes",E188,0),"")</f>
        <v>-9.6004256654576015E-3</v>
      </c>
      <c r="P187" s="4" t="str">
        <f>IF(AND(I187&gt;5%,I187&lt;20%),N188-IF(AC$2="Yes",E188,0),"")</f>
        <v/>
      </c>
      <c r="Q187" s="4">
        <f>IF(COUNT(O187:P187)=2,"",IF(COUNT(O187:P187)=1,SUM(O187:P187)+IF(AC$2="Yes",IF(O187&lt;&gt;"",E188,-E188),0),""))</f>
        <v>-1.7054553824806806E-3</v>
      </c>
      <c r="R187" s="4">
        <f>IF(O187&lt;&gt;"",E188,"")</f>
        <v>7.8949702829769208E-3</v>
      </c>
      <c r="S187" s="4" t="str">
        <f>IF(P187&lt;&gt;"",-E188,"")</f>
        <v/>
      </c>
      <c r="T187" s="4">
        <f t="shared" si="24"/>
        <v>7.8949702829769208E-3</v>
      </c>
      <c r="U187" s="43">
        <f t="shared" si="25"/>
        <v>153.59309774008878</v>
      </c>
      <c r="V187" s="43">
        <f t="shared" si="26"/>
        <v>107.91472002798966</v>
      </c>
      <c r="W187" s="43">
        <f t="shared" si="27"/>
        <v>177.58210194922145</v>
      </c>
      <c r="X187" s="3">
        <f>U187/MAX(U$2:U187)-1</f>
        <v>-9.6004256654577125E-3</v>
      </c>
      <c r="Y187" s="3">
        <f>V187/MAX(V$2:V187)-1</f>
        <v>-0.15776482308398554</v>
      </c>
      <c r="Z187" s="3">
        <f>W187/MAX(W$2:W187)-1</f>
        <v>-1.7054553824807916E-3</v>
      </c>
      <c r="AA187" s="2"/>
      <c r="AF187" s="2"/>
      <c r="AG187" s="2"/>
      <c r="AH187" s="2"/>
      <c r="AI187" s="2"/>
    </row>
    <row r="188" spans="1:35" x14ac:dyDescent="0.25">
      <c r="A188" s="34">
        <v>40815</v>
      </c>
      <c r="B188" s="41">
        <v>38.840000000000003</v>
      </c>
      <c r="C188" s="4">
        <f t="shared" si="28"/>
        <v>-5.4527750730282265E-2</v>
      </c>
      <c r="D188" s="41">
        <v>113.62</v>
      </c>
      <c r="E188" s="4">
        <f t="shared" si="29"/>
        <v>7.8949702829769208E-3</v>
      </c>
      <c r="F188" s="44">
        <v>38.6</v>
      </c>
      <c r="G188" s="44">
        <v>35.299999999999997</v>
      </c>
      <c r="H188" s="41">
        <v>38.104313336943889</v>
      </c>
      <c r="I188" s="4">
        <f>G188/F188-1</f>
        <v>-8.5492227979274693E-2</v>
      </c>
      <c r="J188" s="4">
        <f>F188/B188-1</f>
        <v>-6.1791967044284579E-3</v>
      </c>
      <c r="K188" s="41">
        <v>106.7</v>
      </c>
      <c r="L188" s="4">
        <f t="shared" si="30"/>
        <v>-1.7495395948434522E-2</v>
      </c>
      <c r="M188" s="43">
        <v>5.89</v>
      </c>
      <c r="N188" s="4">
        <f t="shared" si="31"/>
        <v>1.551724137931032E-2</v>
      </c>
      <c r="O188" s="4" t="str">
        <f>IF(J188&lt;-2.5%,L189+IF(AC$2="Yes",E189,0),"")</f>
        <v/>
      </c>
      <c r="P188" s="4" t="str">
        <f>IF(AND(I188&gt;5%,I188&lt;20%),N189-IF(AC$2="Yes",E189,0),"")</f>
        <v/>
      </c>
      <c r="Q188" s="4" t="str">
        <f>IF(COUNT(O188:P188)=2,"",IF(COUNT(O188:P188)=1,SUM(O188:P188)+IF(AC$2="Yes",IF(O188&lt;&gt;"",E189,-E189),0),""))</f>
        <v/>
      </c>
      <c r="R188" s="4" t="str">
        <f>IF(O188&lt;&gt;"",E189,"")</f>
        <v/>
      </c>
      <c r="S188" s="4" t="str">
        <f>IF(P188&lt;&gt;"",-E189,"")</f>
        <v/>
      </c>
      <c r="T188" s="4" t="str">
        <f t="shared" si="24"/>
        <v/>
      </c>
      <c r="U188" s="43">
        <f t="shared" si="25"/>
        <v>153.59309774008878</v>
      </c>
      <c r="V188" s="43">
        <f t="shared" si="26"/>
        <v>107.91472002798966</v>
      </c>
      <c r="W188" s="43">
        <f t="shared" si="27"/>
        <v>177.58210194922145</v>
      </c>
      <c r="X188" s="3">
        <f>U188/MAX(U$2:U188)-1</f>
        <v>-9.6004256654577125E-3</v>
      </c>
      <c r="Y188" s="3">
        <f>V188/MAX(V$2:V188)-1</f>
        <v>-0.15776482308398554</v>
      </c>
      <c r="Z188" s="3">
        <f>W188/MAX(W$2:W188)-1</f>
        <v>-1.7054553824807916E-3</v>
      </c>
      <c r="AA188" s="2"/>
      <c r="AF188" s="2"/>
      <c r="AG188" s="2"/>
      <c r="AH188" s="2"/>
      <c r="AI188" s="2"/>
    </row>
    <row r="189" spans="1:35" x14ac:dyDescent="0.25">
      <c r="A189" s="34">
        <v>40816</v>
      </c>
      <c r="B189" s="41">
        <v>42.96</v>
      </c>
      <c r="C189" s="4">
        <f t="shared" si="28"/>
        <v>0.10607621009268797</v>
      </c>
      <c r="D189" s="41">
        <v>110.78</v>
      </c>
      <c r="E189" s="4">
        <f t="shared" si="29"/>
        <v>-2.4995599366308796E-2</v>
      </c>
      <c r="F189" s="44">
        <v>42.15</v>
      </c>
      <c r="G189" s="44">
        <v>37.75</v>
      </c>
      <c r="H189" s="41">
        <v>38.987165457499543</v>
      </c>
      <c r="I189" s="4">
        <f>G189/F189-1</f>
        <v>-0.10438908659549229</v>
      </c>
      <c r="J189" s="4">
        <f>F189/B189-1</f>
        <v>-1.8854748603352012E-2</v>
      </c>
      <c r="K189" s="41">
        <v>114.52</v>
      </c>
      <c r="L189" s="4">
        <f t="shared" si="30"/>
        <v>7.3289597000937068E-2</v>
      </c>
      <c r="M189" s="43">
        <v>5.48</v>
      </c>
      <c r="N189" s="4">
        <f t="shared" si="31"/>
        <v>-6.9609507640067791E-2</v>
      </c>
      <c r="O189" s="4" t="str">
        <f>IF(J189&lt;-2.5%,L190+IF(AC$2="Yes",E190,0),"")</f>
        <v/>
      </c>
      <c r="P189" s="4" t="str">
        <f>IF(AND(I189&gt;5%,I189&lt;20%),N190-IF(AC$2="Yes",E190,0),"")</f>
        <v/>
      </c>
      <c r="Q189" s="4" t="str">
        <f>IF(COUNT(O189:P189)=2,"",IF(COUNT(O189:P189)=1,SUM(O189:P189)+IF(AC$2="Yes",IF(O189&lt;&gt;"",E190,-E190),0),""))</f>
        <v/>
      </c>
      <c r="R189" s="4" t="str">
        <f>IF(O189&lt;&gt;"",E190,"")</f>
        <v/>
      </c>
      <c r="S189" s="4" t="str">
        <f>IF(P189&lt;&gt;"",-E190,"")</f>
        <v/>
      </c>
      <c r="T189" s="4" t="str">
        <f t="shared" si="24"/>
        <v/>
      </c>
      <c r="U189" s="43">
        <f t="shared" si="25"/>
        <v>153.59309774008878</v>
      </c>
      <c r="V189" s="43">
        <f t="shared" si="26"/>
        <v>107.91472002798966</v>
      </c>
      <c r="W189" s="43">
        <f t="shared" si="27"/>
        <v>177.58210194922145</v>
      </c>
      <c r="X189" s="3">
        <f>U189/MAX(U$2:U189)-1</f>
        <v>-9.6004256654577125E-3</v>
      </c>
      <c r="Y189" s="3">
        <f>V189/MAX(V$2:V189)-1</f>
        <v>-0.15776482308398554</v>
      </c>
      <c r="Z189" s="3">
        <f>W189/MAX(W$2:W189)-1</f>
        <v>-1.7054553824807916E-3</v>
      </c>
      <c r="AA189" s="2"/>
      <c r="AF189" s="2"/>
      <c r="AG189" s="2"/>
      <c r="AH189" s="2"/>
      <c r="AI189" s="2"/>
    </row>
    <row r="190" spans="1:35" x14ac:dyDescent="0.25">
      <c r="A190" s="34">
        <v>40819</v>
      </c>
      <c r="B190" s="41">
        <v>45.45</v>
      </c>
      <c r="C190" s="4">
        <f t="shared" si="28"/>
        <v>5.7960893854748674E-2</v>
      </c>
      <c r="D190" s="41">
        <v>107.63</v>
      </c>
      <c r="E190" s="4">
        <f t="shared" si="29"/>
        <v>-2.8434735511825293E-2</v>
      </c>
      <c r="F190" s="44">
        <v>45.05</v>
      </c>
      <c r="G190" s="44">
        <v>40.549999999999997</v>
      </c>
      <c r="H190" s="41">
        <v>40.162226283408721</v>
      </c>
      <c r="I190" s="4">
        <f>G190/F190-1</f>
        <v>-9.9889012208657091E-2</v>
      </c>
      <c r="J190" s="4">
        <f>F190/B190-1</f>
        <v>-8.8008800880089444E-3</v>
      </c>
      <c r="K190" s="41">
        <v>121.95</v>
      </c>
      <c r="L190" s="4">
        <f t="shared" si="30"/>
        <v>6.4879497031086419E-2</v>
      </c>
      <c r="M190" s="43">
        <v>5.12</v>
      </c>
      <c r="N190" s="4">
        <f t="shared" si="31"/>
        <v>-6.5693430656934337E-2</v>
      </c>
      <c r="O190" s="4" t="str">
        <f>IF(J190&lt;-2.5%,L191+IF(AC$2="Yes",E191,0),"")</f>
        <v/>
      </c>
      <c r="P190" s="4" t="str">
        <f>IF(AND(I190&gt;5%,I190&lt;20%),N191-IF(AC$2="Yes",E191,0),"")</f>
        <v/>
      </c>
      <c r="Q190" s="4" t="str">
        <f>IF(COUNT(O190:P190)=2,"",IF(COUNT(O190:P190)=1,SUM(O190:P190)+IF(AC$2="Yes",IF(O190&lt;&gt;"",E191,-E191),0),""))</f>
        <v/>
      </c>
      <c r="R190" s="4" t="str">
        <f>IF(O190&lt;&gt;"",E191,"")</f>
        <v/>
      </c>
      <c r="S190" s="4" t="str">
        <f>IF(P190&lt;&gt;"",-E191,"")</f>
        <v/>
      </c>
      <c r="T190" s="4" t="str">
        <f t="shared" si="24"/>
        <v/>
      </c>
      <c r="U190" s="43">
        <f t="shared" si="25"/>
        <v>153.59309774008878</v>
      </c>
      <c r="V190" s="43">
        <f t="shared" si="26"/>
        <v>107.91472002798966</v>
      </c>
      <c r="W190" s="43">
        <f t="shared" si="27"/>
        <v>177.58210194922145</v>
      </c>
      <c r="X190" s="3">
        <f>U190/MAX(U$2:U190)-1</f>
        <v>-9.6004256654577125E-3</v>
      </c>
      <c r="Y190" s="3">
        <f>V190/MAX(V$2:V190)-1</f>
        <v>-0.15776482308398554</v>
      </c>
      <c r="Z190" s="3">
        <f>W190/MAX(W$2:W190)-1</f>
        <v>-1.7054553824807916E-3</v>
      </c>
      <c r="AA190" s="2"/>
      <c r="AF190" s="2"/>
      <c r="AG190" s="2"/>
      <c r="AH190" s="2"/>
      <c r="AI190" s="2"/>
    </row>
    <row r="191" spans="1:35" x14ac:dyDescent="0.25">
      <c r="A191" s="34">
        <v>40820</v>
      </c>
      <c r="B191" s="41">
        <v>40.82</v>
      </c>
      <c r="C191" s="4">
        <f t="shared" si="28"/>
        <v>-0.10187018701870187</v>
      </c>
      <c r="D191" s="41">
        <v>109.98</v>
      </c>
      <c r="E191" s="4">
        <f t="shared" si="29"/>
        <v>2.1834061135371341E-2</v>
      </c>
      <c r="F191" s="44">
        <v>40.799999999999997</v>
      </c>
      <c r="G191" s="44">
        <v>38.1</v>
      </c>
      <c r="H191" s="41">
        <v>40.281821504607137</v>
      </c>
      <c r="I191" s="4">
        <f>G191/F191-1</f>
        <v>-6.617647058823517E-2</v>
      </c>
      <c r="J191" s="4">
        <f>F191/B191-1</f>
        <v>-4.8995590396871957E-4</v>
      </c>
      <c r="K191" s="41">
        <v>113.45</v>
      </c>
      <c r="L191" s="4">
        <f t="shared" si="30"/>
        <v>-6.9700697006970014E-2</v>
      </c>
      <c r="M191" s="43">
        <v>5.46</v>
      </c>
      <c r="N191" s="4">
        <f t="shared" si="31"/>
        <v>6.640625E-2</v>
      </c>
      <c r="O191" s="4" t="str">
        <f>IF(J191&lt;-2.5%,L192+IF(AC$2="Yes",E192,0),"")</f>
        <v/>
      </c>
      <c r="P191" s="4" t="str">
        <f>IF(AND(I191&gt;5%,I191&lt;20%),N192-IF(AC$2="Yes",E192,0),"")</f>
        <v/>
      </c>
      <c r="Q191" s="4" t="str">
        <f>IF(COUNT(O191:P191)=2,"",IF(COUNT(O191:P191)=1,SUM(O191:P191)+IF(AC$2="Yes",IF(O191&lt;&gt;"",E192,-E192),0),""))</f>
        <v/>
      </c>
      <c r="R191" s="4" t="str">
        <f>IF(O191&lt;&gt;"",E192,"")</f>
        <v/>
      </c>
      <c r="S191" s="4" t="str">
        <f>IF(P191&lt;&gt;"",-E192,"")</f>
        <v/>
      </c>
      <c r="T191" s="4" t="str">
        <f t="shared" si="24"/>
        <v/>
      </c>
      <c r="U191" s="43">
        <f t="shared" si="25"/>
        <v>153.59309774008878</v>
      </c>
      <c r="V191" s="43">
        <f t="shared" si="26"/>
        <v>107.91472002798966</v>
      </c>
      <c r="W191" s="43">
        <f t="shared" si="27"/>
        <v>177.58210194922145</v>
      </c>
      <c r="X191" s="3">
        <f>U191/MAX(U$2:U191)-1</f>
        <v>-9.6004256654577125E-3</v>
      </c>
      <c r="Y191" s="3">
        <f>V191/MAX(V$2:V191)-1</f>
        <v>-0.15776482308398554</v>
      </c>
      <c r="Z191" s="3">
        <f>W191/MAX(W$2:W191)-1</f>
        <v>-1.7054553824807916E-3</v>
      </c>
      <c r="AA191" s="2"/>
      <c r="AF191" s="2"/>
      <c r="AG191" s="2"/>
      <c r="AH191" s="2"/>
      <c r="AI191" s="2"/>
    </row>
    <row r="192" spans="1:35" x14ac:dyDescent="0.25">
      <c r="A192" s="34">
        <v>40821</v>
      </c>
      <c r="B192" s="41">
        <v>37.81</v>
      </c>
      <c r="C192" s="4">
        <f t="shared" si="28"/>
        <v>-7.3738363547280694E-2</v>
      </c>
      <c r="D192" s="41">
        <v>112.02</v>
      </c>
      <c r="E192" s="4">
        <f t="shared" si="29"/>
        <v>1.8548827059465367E-2</v>
      </c>
      <c r="F192" s="44">
        <v>38.450000000000003</v>
      </c>
      <c r="G192" s="44">
        <v>36.299999999999997</v>
      </c>
      <c r="H192" s="41">
        <v>39.832399412860383</v>
      </c>
      <c r="I192" s="4">
        <f>G192/F192-1</f>
        <v>-5.5916775032509913E-2</v>
      </c>
      <c r="J192" s="4">
        <f>F192/B192-1</f>
        <v>1.6926738957947718E-2</v>
      </c>
      <c r="K192" s="41">
        <v>107.66</v>
      </c>
      <c r="L192" s="4">
        <f t="shared" si="30"/>
        <v>-5.1035698545614849E-2</v>
      </c>
      <c r="M192" s="43">
        <v>5.72</v>
      </c>
      <c r="N192" s="4">
        <f t="shared" si="31"/>
        <v>4.7619047619047672E-2</v>
      </c>
      <c r="O192" s="4" t="str">
        <f>IF(J192&lt;-2.5%,L193+IF(AC$2="Yes",E193,0),"")</f>
        <v/>
      </c>
      <c r="P192" s="4" t="str">
        <f>IF(AND(I192&gt;5%,I192&lt;20%),N193-IF(AC$2="Yes",E193,0),"")</f>
        <v/>
      </c>
      <c r="Q192" s="4" t="str">
        <f>IF(COUNT(O192:P192)=2,"",IF(COUNT(O192:P192)=1,SUM(O192:P192)+IF(AC$2="Yes",IF(O192&lt;&gt;"",E193,-E193),0),""))</f>
        <v/>
      </c>
      <c r="R192" s="4" t="str">
        <f>IF(O192&lt;&gt;"",E193,"")</f>
        <v/>
      </c>
      <c r="S192" s="4" t="str">
        <f>IF(P192&lt;&gt;"",-E193,"")</f>
        <v/>
      </c>
      <c r="T192" s="4" t="str">
        <f t="shared" si="24"/>
        <v/>
      </c>
      <c r="U192" s="43">
        <f t="shared" si="25"/>
        <v>153.59309774008878</v>
      </c>
      <c r="V192" s="43">
        <f t="shared" si="26"/>
        <v>107.91472002798966</v>
      </c>
      <c r="W192" s="43">
        <f t="shared" si="27"/>
        <v>177.58210194922145</v>
      </c>
      <c r="X192" s="3">
        <f>U192/MAX(U$2:U192)-1</f>
        <v>-9.6004256654577125E-3</v>
      </c>
      <c r="Y192" s="3">
        <f>V192/MAX(V$2:V192)-1</f>
        <v>-0.15776482308398554</v>
      </c>
      <c r="Z192" s="3">
        <f>W192/MAX(W$2:W192)-1</f>
        <v>-1.7054553824807916E-3</v>
      </c>
      <c r="AA192" s="2"/>
      <c r="AF192" s="2"/>
      <c r="AG192" s="2"/>
      <c r="AH192" s="2"/>
      <c r="AI192" s="2"/>
    </row>
    <row r="193" spans="1:35" x14ac:dyDescent="0.25">
      <c r="A193" s="34">
        <v>40822</v>
      </c>
      <c r="B193" s="41">
        <v>36.270000000000003</v>
      </c>
      <c r="C193" s="4">
        <f t="shared" si="28"/>
        <v>-4.0729965617561481E-2</v>
      </c>
      <c r="D193" s="41">
        <v>114.05</v>
      </c>
      <c r="E193" s="4">
        <f t="shared" si="29"/>
        <v>1.8121763970719629E-2</v>
      </c>
      <c r="F193" s="44">
        <v>37.85</v>
      </c>
      <c r="G193" s="44">
        <v>35.9</v>
      </c>
      <c r="H193" s="41">
        <v>39.184690428703952</v>
      </c>
      <c r="I193" s="4">
        <f>G193/F193-1</f>
        <v>-5.1519154557463698E-2</v>
      </c>
      <c r="J193" s="4">
        <f>F193/B193-1</f>
        <v>4.3562172594430626E-2</v>
      </c>
      <c r="K193" s="41">
        <v>105.86</v>
      </c>
      <c r="L193" s="4">
        <f t="shared" si="30"/>
        <v>-1.6719301504737105E-2</v>
      </c>
      <c r="M193" s="43">
        <v>5.83</v>
      </c>
      <c r="N193" s="4">
        <f t="shared" si="31"/>
        <v>1.9230769230769384E-2</v>
      </c>
      <c r="O193" s="4" t="str">
        <f>IF(J193&lt;-2.5%,L194+IF(AC$2="Yes",E194,0),"")</f>
        <v/>
      </c>
      <c r="P193" s="4" t="str">
        <f>IF(AND(I193&gt;5%,I193&lt;20%),N194-IF(AC$2="Yes",E194,0),"")</f>
        <v/>
      </c>
      <c r="Q193" s="4" t="str">
        <f>IF(COUNT(O193:P193)=2,"",IF(COUNT(O193:P193)=1,SUM(O193:P193)+IF(AC$2="Yes",IF(O193&lt;&gt;"",E194,-E194),0),""))</f>
        <v/>
      </c>
      <c r="R193" s="4" t="str">
        <f>IF(O193&lt;&gt;"",E194,"")</f>
        <v/>
      </c>
      <c r="S193" s="4" t="str">
        <f>IF(P193&lt;&gt;"",-E194,"")</f>
        <v/>
      </c>
      <c r="T193" s="4" t="str">
        <f t="shared" si="24"/>
        <v/>
      </c>
      <c r="U193" s="43">
        <f t="shared" si="25"/>
        <v>153.59309774008878</v>
      </c>
      <c r="V193" s="43">
        <f t="shared" si="26"/>
        <v>107.91472002798966</v>
      </c>
      <c r="W193" s="43">
        <f t="shared" si="27"/>
        <v>177.58210194922145</v>
      </c>
      <c r="X193" s="3">
        <f>U193/MAX(U$2:U193)-1</f>
        <v>-9.6004256654577125E-3</v>
      </c>
      <c r="Y193" s="3">
        <f>V193/MAX(V$2:V193)-1</f>
        <v>-0.15776482308398554</v>
      </c>
      <c r="Z193" s="3">
        <f>W193/MAX(W$2:W193)-1</f>
        <v>-1.7054553824807916E-3</v>
      </c>
      <c r="AA193" s="2"/>
      <c r="AF193" s="2"/>
      <c r="AG193" s="2"/>
      <c r="AH193" s="2"/>
      <c r="AI193" s="2"/>
    </row>
    <row r="194" spans="1:35" x14ac:dyDescent="0.25">
      <c r="A194" s="34">
        <v>40823</v>
      </c>
      <c r="B194" s="41">
        <v>36.200000000000003</v>
      </c>
      <c r="C194" s="4">
        <f t="shared" si="28"/>
        <v>-1.929969671905174E-3</v>
      </c>
      <c r="D194" s="41">
        <v>113.28</v>
      </c>
      <c r="E194" s="4">
        <f t="shared" si="29"/>
        <v>-6.7514248136781863E-3</v>
      </c>
      <c r="F194" s="44">
        <v>37.950000000000003</v>
      </c>
      <c r="G194" s="44">
        <v>35.950000000000003</v>
      </c>
      <c r="H194" s="41">
        <v>38.642019441666868</v>
      </c>
      <c r="I194" s="4">
        <f>G194/F194-1</f>
        <v>-5.2700922266139649E-2</v>
      </c>
      <c r="J194" s="4">
        <f>F194/B194-1</f>
        <v>4.8342541436463993E-2</v>
      </c>
      <c r="K194" s="41">
        <v>107.78</v>
      </c>
      <c r="L194" s="4">
        <f t="shared" si="30"/>
        <v>1.8137162289816766E-2</v>
      </c>
      <c r="M194" s="43">
        <v>5.72</v>
      </c>
      <c r="N194" s="4">
        <f t="shared" si="31"/>
        <v>-1.8867924528301994E-2</v>
      </c>
      <c r="O194" s="4" t="str">
        <f>IF(J194&lt;-2.5%,L195+IF(AC$2="Yes",E195,0),"")</f>
        <v/>
      </c>
      <c r="P194" s="4" t="str">
        <f>IF(AND(I194&gt;5%,I194&lt;20%),N195-IF(AC$2="Yes",E195,0),"")</f>
        <v/>
      </c>
      <c r="Q194" s="4" t="str">
        <f>IF(COUNT(O194:P194)=2,"",IF(COUNT(O194:P194)=1,SUM(O194:P194)+IF(AC$2="Yes",IF(O194&lt;&gt;"",E195,-E195),0),""))</f>
        <v/>
      </c>
      <c r="R194" s="4" t="str">
        <f>IF(O194&lt;&gt;"",E195,"")</f>
        <v/>
      </c>
      <c r="S194" s="4" t="str">
        <f>IF(P194&lt;&gt;"",-E195,"")</f>
        <v/>
      </c>
      <c r="T194" s="4" t="str">
        <f t="shared" si="24"/>
        <v/>
      </c>
      <c r="U194" s="43">
        <f t="shared" si="25"/>
        <v>153.59309774008878</v>
      </c>
      <c r="V194" s="43">
        <f t="shared" si="26"/>
        <v>107.91472002798966</v>
      </c>
      <c r="W194" s="43">
        <f t="shared" si="27"/>
        <v>177.58210194922145</v>
      </c>
      <c r="X194" s="3">
        <f>U194/MAX(U$2:U194)-1</f>
        <v>-9.6004256654577125E-3</v>
      </c>
      <c r="Y194" s="3">
        <f>V194/MAX(V$2:V194)-1</f>
        <v>-0.15776482308398554</v>
      </c>
      <c r="Z194" s="3">
        <f>W194/MAX(W$2:W194)-1</f>
        <v>-1.7054553824807916E-3</v>
      </c>
      <c r="AA194" s="2"/>
      <c r="AF194" s="2"/>
      <c r="AG194" s="2"/>
      <c r="AH194" s="2"/>
      <c r="AI194" s="2"/>
    </row>
    <row r="195" spans="1:35" x14ac:dyDescent="0.25">
      <c r="A195" s="34">
        <v>40826</v>
      </c>
      <c r="B195" s="41">
        <v>33.020000000000003</v>
      </c>
      <c r="C195" s="4">
        <f t="shared" si="28"/>
        <v>-8.7845303867403302E-2</v>
      </c>
      <c r="D195" s="41">
        <v>117.07</v>
      </c>
      <c r="E195" s="4">
        <f t="shared" si="29"/>
        <v>3.3456920903954801E-2</v>
      </c>
      <c r="F195" s="44">
        <v>34.700000000000003</v>
      </c>
      <c r="G195" s="44">
        <v>33.65</v>
      </c>
      <c r="H195" s="41">
        <v>37.61983408863653</v>
      </c>
      <c r="I195" s="4">
        <f>G195/F195-1</f>
        <v>-3.0259365994236398E-2</v>
      </c>
      <c r="J195" s="4">
        <f>F195/B195-1</f>
        <v>5.0878255602665012E-2</v>
      </c>
      <c r="K195" s="41">
        <v>99.96</v>
      </c>
      <c r="L195" s="4">
        <f t="shared" si="30"/>
        <v>-7.2555205047318716E-2</v>
      </c>
      <c r="M195" s="43">
        <v>6.14</v>
      </c>
      <c r="N195" s="4">
        <f t="shared" si="31"/>
        <v>7.3426573426573327E-2</v>
      </c>
      <c r="O195" s="4" t="str">
        <f>IF(J195&lt;-2.5%,L196+IF(AC$2="Yes",E196,0),"")</f>
        <v/>
      </c>
      <c r="P195" s="4" t="str">
        <f>IF(AND(I195&gt;5%,I195&lt;20%),N196-IF(AC$2="Yes",E196,0),"")</f>
        <v/>
      </c>
      <c r="Q195" s="4" t="str">
        <f>IF(COUNT(O195:P195)=2,"",IF(COUNT(O195:P195)=1,SUM(O195:P195)+IF(AC$2="Yes",IF(O195&lt;&gt;"",E196,-E196),0),""))</f>
        <v/>
      </c>
      <c r="R195" s="4" t="str">
        <f>IF(O195&lt;&gt;"",E196,"")</f>
        <v/>
      </c>
      <c r="S195" s="4" t="str">
        <f>IF(P195&lt;&gt;"",-E196,"")</f>
        <v/>
      </c>
      <c r="T195" s="4" t="str">
        <f t="shared" si="24"/>
        <v/>
      </c>
      <c r="U195" s="43">
        <f t="shared" si="25"/>
        <v>153.59309774008878</v>
      </c>
      <c r="V195" s="43">
        <f t="shared" si="26"/>
        <v>107.91472002798966</v>
      </c>
      <c r="W195" s="43">
        <f t="shared" si="27"/>
        <v>177.58210194922145</v>
      </c>
      <c r="X195" s="3">
        <f>U195/MAX(U$2:U195)-1</f>
        <v>-9.6004256654577125E-3</v>
      </c>
      <c r="Y195" s="3">
        <f>V195/MAX(V$2:V195)-1</f>
        <v>-0.15776482308398554</v>
      </c>
      <c r="Z195" s="3">
        <f>W195/MAX(W$2:W195)-1</f>
        <v>-1.7054553824807916E-3</v>
      </c>
      <c r="AA195" s="2"/>
      <c r="AF195" s="2"/>
      <c r="AG195" s="2"/>
      <c r="AH195" s="2"/>
      <c r="AI195" s="2"/>
    </row>
    <row r="196" spans="1:35" x14ac:dyDescent="0.25">
      <c r="A196" s="34">
        <v>40827</v>
      </c>
      <c r="B196" s="41">
        <v>32.86</v>
      </c>
      <c r="C196" s="4">
        <f t="shared" si="28"/>
        <v>-4.8455481526348265E-3</v>
      </c>
      <c r="D196" s="41">
        <v>117.19</v>
      </c>
      <c r="E196" s="4">
        <f t="shared" si="29"/>
        <v>1.0250277611685288E-3</v>
      </c>
      <c r="F196" s="44">
        <v>34.5</v>
      </c>
      <c r="G196" s="44">
        <v>33.5</v>
      </c>
      <c r="H196" s="41">
        <v>36.754409708884431</v>
      </c>
      <c r="I196" s="4">
        <f>G196/F196-1</f>
        <v>-2.8985507246376829E-2</v>
      </c>
      <c r="J196" s="4">
        <f>F196/B196-1</f>
        <v>4.9908703590992198E-2</v>
      </c>
      <c r="K196" s="41">
        <v>98.77</v>
      </c>
      <c r="L196" s="4">
        <f t="shared" si="30"/>
        <v>-1.1904761904761862E-2</v>
      </c>
      <c r="M196" s="43">
        <v>6.21</v>
      </c>
      <c r="N196" s="4">
        <f t="shared" si="31"/>
        <v>1.1400651465798051E-2</v>
      </c>
      <c r="O196" s="4" t="str">
        <f>IF(J196&lt;-2.5%,L197+IF(AC$2="Yes",E197,0),"")</f>
        <v/>
      </c>
      <c r="P196" s="4" t="str">
        <f>IF(AND(I196&gt;5%,I196&lt;20%),N197-IF(AC$2="Yes",E197,0),"")</f>
        <v/>
      </c>
      <c r="Q196" s="4" t="str">
        <f>IF(COUNT(O196:P196)=2,"",IF(COUNT(O196:P196)=1,SUM(O196:P196)+IF(AC$2="Yes",IF(O196&lt;&gt;"",E197,-E197),0),""))</f>
        <v/>
      </c>
      <c r="R196" s="4" t="str">
        <f>IF(O196&lt;&gt;"",E197,"")</f>
        <v/>
      </c>
      <c r="S196" s="4" t="str">
        <f>IF(P196&lt;&gt;"",-E197,"")</f>
        <v/>
      </c>
      <c r="T196" s="4" t="str">
        <f t="shared" ref="T196:T259" si="32">IF(COUNT(R196:S196)=2,"",IF(COUNT(R196:S196)=1,SUM(R196:S196),""))</f>
        <v/>
      </c>
      <c r="U196" s="43">
        <f t="shared" ref="U196:U259" si="33">IF(O196&lt;&gt;"",(1+O196)*U195,U195)</f>
        <v>153.59309774008878</v>
      </c>
      <c r="V196" s="43">
        <f t="shared" ref="V196:V259" si="34">IF(P196&lt;&gt;"",(1+P196)*V195,V195)</f>
        <v>107.91472002798966</v>
      </c>
      <c r="W196" s="43">
        <f t="shared" ref="W196:W259" si="35">IF(Q196&lt;&gt;"",(1+Q196)*W195,W195)</f>
        <v>177.58210194922145</v>
      </c>
      <c r="X196" s="3">
        <f>U196/MAX(U$2:U196)-1</f>
        <v>-9.6004256654577125E-3</v>
      </c>
      <c r="Y196" s="3">
        <f>V196/MAX(V$2:V196)-1</f>
        <v>-0.15776482308398554</v>
      </c>
      <c r="Z196" s="3">
        <f>W196/MAX(W$2:W196)-1</f>
        <v>-1.7054553824807916E-3</v>
      </c>
      <c r="AA196" s="2"/>
      <c r="AF196" s="2"/>
      <c r="AG196" s="2"/>
      <c r="AH196" s="2"/>
      <c r="AI196" s="2"/>
    </row>
    <row r="197" spans="1:35" x14ac:dyDescent="0.25">
      <c r="A197" s="34">
        <v>40828</v>
      </c>
      <c r="B197" s="41">
        <v>31.26</v>
      </c>
      <c r="C197" s="4">
        <f t="shared" si="28"/>
        <v>-4.8691418137553177E-2</v>
      </c>
      <c r="D197" s="41">
        <v>118.22</v>
      </c>
      <c r="E197" s="4">
        <f t="shared" si="29"/>
        <v>8.7891458315556559E-3</v>
      </c>
      <c r="F197" s="44">
        <v>32.25</v>
      </c>
      <c r="G197" s="44">
        <v>31.45</v>
      </c>
      <c r="H197" s="41">
        <v>35.755426125450896</v>
      </c>
      <c r="I197" s="4">
        <f>G197/F197-1</f>
        <v>-2.4806201550387597E-2</v>
      </c>
      <c r="J197" s="4">
        <f>F197/B197-1</f>
        <v>3.1669865642994122E-2</v>
      </c>
      <c r="K197" s="41">
        <v>92.1</v>
      </c>
      <c r="L197" s="4">
        <f t="shared" si="30"/>
        <v>-6.7530626708514729E-2</v>
      </c>
      <c r="M197" s="43">
        <v>6.62</v>
      </c>
      <c r="N197" s="4">
        <f t="shared" si="31"/>
        <v>6.602254428341392E-2</v>
      </c>
      <c r="O197" s="4" t="str">
        <f>IF(J197&lt;-2.5%,L198+IF(AC$2="Yes",E198,0),"")</f>
        <v/>
      </c>
      <c r="P197" s="4" t="str">
        <f>IF(AND(I197&gt;5%,I197&lt;20%),N198-IF(AC$2="Yes",E198,0),"")</f>
        <v/>
      </c>
      <c r="Q197" s="4" t="str">
        <f>IF(COUNT(O197:P197)=2,"",IF(COUNT(O197:P197)=1,SUM(O197:P197)+IF(AC$2="Yes",IF(O197&lt;&gt;"",E198,-E198),0),""))</f>
        <v/>
      </c>
      <c r="R197" s="4" t="str">
        <f>IF(O197&lt;&gt;"",E198,"")</f>
        <v/>
      </c>
      <c r="S197" s="4" t="str">
        <f>IF(P197&lt;&gt;"",-E198,"")</f>
        <v/>
      </c>
      <c r="T197" s="4" t="str">
        <f t="shared" si="32"/>
        <v/>
      </c>
      <c r="U197" s="43">
        <f t="shared" si="33"/>
        <v>153.59309774008878</v>
      </c>
      <c r="V197" s="43">
        <f t="shared" si="34"/>
        <v>107.91472002798966</v>
      </c>
      <c r="W197" s="43">
        <f t="shared" si="35"/>
        <v>177.58210194922145</v>
      </c>
      <c r="X197" s="3">
        <f>U197/MAX(U$2:U197)-1</f>
        <v>-9.6004256654577125E-3</v>
      </c>
      <c r="Y197" s="3">
        <f>V197/MAX(V$2:V197)-1</f>
        <v>-0.15776482308398554</v>
      </c>
      <c r="Z197" s="3">
        <f>W197/MAX(W$2:W197)-1</f>
        <v>-1.7054553824807916E-3</v>
      </c>
      <c r="AA197" s="2"/>
      <c r="AF197" s="2"/>
      <c r="AG197" s="2"/>
      <c r="AH197" s="2"/>
      <c r="AI197" s="2"/>
    </row>
    <row r="198" spans="1:35" x14ac:dyDescent="0.25">
      <c r="A198" s="34">
        <v>40829</v>
      </c>
      <c r="B198" s="41">
        <v>30.7</v>
      </c>
      <c r="C198" s="4">
        <f t="shared" si="28"/>
        <v>-1.7914267434421038E-2</v>
      </c>
      <c r="D198" s="41">
        <v>117.98</v>
      </c>
      <c r="E198" s="4">
        <f t="shared" si="29"/>
        <v>-2.0301133479951883E-3</v>
      </c>
      <c r="F198" s="44">
        <v>32.1</v>
      </c>
      <c r="G198" s="44">
        <v>31.2</v>
      </c>
      <c r="H198" s="41">
        <v>34.836257739005276</v>
      </c>
      <c r="I198" s="4">
        <f>G198/F198-1</f>
        <v>-2.8037383177570208E-2</v>
      </c>
      <c r="J198" s="4">
        <f>F198/B198-1</f>
        <v>4.5602605863192203E-2</v>
      </c>
      <c r="K198" s="41">
        <v>91.92</v>
      </c>
      <c r="L198" s="4">
        <f t="shared" si="30"/>
        <v>-1.9543973941367199E-3</v>
      </c>
      <c r="M198" s="43">
        <v>6.64</v>
      </c>
      <c r="N198" s="4">
        <f t="shared" si="31"/>
        <v>3.0211480362536403E-3</v>
      </c>
      <c r="O198" s="4" t="str">
        <f>IF(J198&lt;-2.5%,L199+IF(AC$2="Yes",E199,0),"")</f>
        <v/>
      </c>
      <c r="P198" s="4" t="str">
        <f>IF(AND(I198&gt;5%,I198&lt;20%),N199-IF(AC$2="Yes",E199,0),"")</f>
        <v/>
      </c>
      <c r="Q198" s="4" t="str">
        <f>IF(COUNT(O198:P198)=2,"",IF(COUNT(O198:P198)=1,SUM(O198:P198)+IF(AC$2="Yes",IF(O198&lt;&gt;"",E199,-E199),0),""))</f>
        <v/>
      </c>
      <c r="R198" s="4" t="str">
        <f>IF(O198&lt;&gt;"",E199,"")</f>
        <v/>
      </c>
      <c r="S198" s="4" t="str">
        <f>IF(P198&lt;&gt;"",-E199,"")</f>
        <v/>
      </c>
      <c r="T198" s="4" t="str">
        <f t="shared" si="32"/>
        <v/>
      </c>
      <c r="U198" s="43">
        <f t="shared" si="33"/>
        <v>153.59309774008878</v>
      </c>
      <c r="V198" s="43">
        <f t="shared" si="34"/>
        <v>107.91472002798966</v>
      </c>
      <c r="W198" s="43">
        <f t="shared" si="35"/>
        <v>177.58210194922145</v>
      </c>
      <c r="X198" s="3">
        <f>U198/MAX(U$2:U198)-1</f>
        <v>-9.6004256654577125E-3</v>
      </c>
      <c r="Y198" s="3">
        <f>V198/MAX(V$2:V198)-1</f>
        <v>-0.15776482308398554</v>
      </c>
      <c r="Z198" s="3">
        <f>W198/MAX(W$2:W198)-1</f>
        <v>-1.7054553824807916E-3</v>
      </c>
      <c r="AA198" s="2"/>
      <c r="AF198" s="2"/>
      <c r="AG198" s="2"/>
      <c r="AH198" s="2"/>
      <c r="AI198" s="2"/>
    </row>
    <row r="199" spans="1:35" x14ac:dyDescent="0.25">
      <c r="A199" s="34">
        <v>40830</v>
      </c>
      <c r="B199" s="41">
        <v>28.24</v>
      </c>
      <c r="C199" s="4">
        <f t="shared" si="28"/>
        <v>-8.0130293159609178E-2</v>
      </c>
      <c r="D199" s="41">
        <v>120</v>
      </c>
      <c r="E199" s="4">
        <f t="shared" si="29"/>
        <v>1.7121546024750023E-2</v>
      </c>
      <c r="F199" s="44">
        <v>29.75</v>
      </c>
      <c r="G199" s="44">
        <v>29.35</v>
      </c>
      <c r="H199" s="41">
        <v>33.636938150095226</v>
      </c>
      <c r="I199" s="4">
        <f>G199/F199-1</f>
        <v>-1.3445378151260456E-2</v>
      </c>
      <c r="J199" s="4">
        <f>F199/B199-1</f>
        <v>5.3470254957507235E-2</v>
      </c>
      <c r="K199" s="41">
        <v>86.57</v>
      </c>
      <c r="L199" s="4">
        <f t="shared" si="30"/>
        <v>-5.820278503046139E-2</v>
      </c>
      <c r="M199" s="43">
        <v>7.02</v>
      </c>
      <c r="N199" s="4">
        <f t="shared" si="31"/>
        <v>5.7228915662650648E-2</v>
      </c>
      <c r="O199" s="4" t="str">
        <f>IF(J199&lt;-2.5%,L200+IF(AC$2="Yes",E200,0),"")</f>
        <v/>
      </c>
      <c r="P199" s="4" t="str">
        <f>IF(AND(I199&gt;5%,I199&lt;20%),N200-IF(AC$2="Yes",E200,0),"")</f>
        <v/>
      </c>
      <c r="Q199" s="4" t="str">
        <f>IF(COUNT(O199:P199)=2,"",IF(COUNT(O199:P199)=1,SUM(O199:P199)+IF(AC$2="Yes",IF(O199&lt;&gt;"",E200,-E200),0),""))</f>
        <v/>
      </c>
      <c r="R199" s="4" t="str">
        <f>IF(O199&lt;&gt;"",E200,"")</f>
        <v/>
      </c>
      <c r="S199" s="4" t="str">
        <f>IF(P199&lt;&gt;"",-E200,"")</f>
        <v/>
      </c>
      <c r="T199" s="4" t="str">
        <f t="shared" si="32"/>
        <v/>
      </c>
      <c r="U199" s="43">
        <f t="shared" si="33"/>
        <v>153.59309774008878</v>
      </c>
      <c r="V199" s="43">
        <f t="shared" si="34"/>
        <v>107.91472002798966</v>
      </c>
      <c r="W199" s="43">
        <f t="shared" si="35"/>
        <v>177.58210194922145</v>
      </c>
      <c r="X199" s="3">
        <f>U199/MAX(U$2:U199)-1</f>
        <v>-9.6004256654577125E-3</v>
      </c>
      <c r="Y199" s="3">
        <f>V199/MAX(V$2:V199)-1</f>
        <v>-0.15776482308398554</v>
      </c>
      <c r="Z199" s="3">
        <f>W199/MAX(W$2:W199)-1</f>
        <v>-1.7054553824807916E-3</v>
      </c>
      <c r="AA199" s="2"/>
      <c r="AF199" s="2"/>
      <c r="AG199" s="2"/>
      <c r="AH199" s="2"/>
      <c r="AI199" s="2"/>
    </row>
    <row r="200" spans="1:35" x14ac:dyDescent="0.25">
      <c r="A200" s="34">
        <v>40833</v>
      </c>
      <c r="B200" s="41">
        <v>33.39</v>
      </c>
      <c r="C200" s="4">
        <f t="shared" si="28"/>
        <v>0.18236543909348457</v>
      </c>
      <c r="D200" s="41">
        <v>117.71</v>
      </c>
      <c r="E200" s="4">
        <f t="shared" si="29"/>
        <v>-1.9083333333333341E-2</v>
      </c>
      <c r="F200" s="44">
        <v>34.200000000000003</v>
      </c>
      <c r="G200" s="44">
        <v>32.950000000000003</v>
      </c>
      <c r="H200" s="41">
        <v>33.592040304623367</v>
      </c>
      <c r="I200" s="4">
        <f>G200/F200-1</f>
        <v>-3.6549707602339221E-2</v>
      </c>
      <c r="J200" s="4">
        <f>F200/B200-1</f>
        <v>2.4258760107816801E-2</v>
      </c>
      <c r="K200" s="41">
        <v>95.72</v>
      </c>
      <c r="L200" s="4">
        <f t="shared" si="30"/>
        <v>0.10569481344576648</v>
      </c>
      <c r="M200" s="43">
        <v>6.27</v>
      </c>
      <c r="N200" s="4">
        <f t="shared" si="31"/>
        <v>-0.10683760683760679</v>
      </c>
      <c r="O200" s="4" t="str">
        <f>IF(J200&lt;-2.5%,L201+IF(AC$2="Yes",E201,0),"")</f>
        <v/>
      </c>
      <c r="P200" s="4" t="str">
        <f>IF(AND(I200&gt;5%,I200&lt;20%),N201-IF(AC$2="Yes",E201,0),"")</f>
        <v/>
      </c>
      <c r="Q200" s="4" t="str">
        <f>IF(COUNT(O200:P200)=2,"",IF(COUNT(O200:P200)=1,SUM(O200:P200)+IF(AC$2="Yes",IF(O200&lt;&gt;"",E201,-E201),0),""))</f>
        <v/>
      </c>
      <c r="R200" s="4" t="str">
        <f>IF(O200&lt;&gt;"",E201,"")</f>
        <v/>
      </c>
      <c r="S200" s="4" t="str">
        <f>IF(P200&lt;&gt;"",-E201,"")</f>
        <v/>
      </c>
      <c r="T200" s="4" t="str">
        <f t="shared" si="32"/>
        <v/>
      </c>
      <c r="U200" s="43">
        <f t="shared" si="33"/>
        <v>153.59309774008878</v>
      </c>
      <c r="V200" s="43">
        <f t="shared" si="34"/>
        <v>107.91472002798966</v>
      </c>
      <c r="W200" s="43">
        <f t="shared" si="35"/>
        <v>177.58210194922145</v>
      </c>
      <c r="X200" s="3">
        <f>U200/MAX(U$2:U200)-1</f>
        <v>-9.6004256654577125E-3</v>
      </c>
      <c r="Y200" s="3">
        <f>V200/MAX(V$2:V200)-1</f>
        <v>-0.15776482308398554</v>
      </c>
      <c r="Z200" s="3">
        <f>W200/MAX(W$2:W200)-1</f>
        <v>-1.7054553824807916E-3</v>
      </c>
      <c r="AA200" s="2"/>
      <c r="AF200" s="2"/>
      <c r="AG200" s="2"/>
      <c r="AH200" s="2"/>
      <c r="AI200" s="2"/>
    </row>
    <row r="201" spans="1:35" x14ac:dyDescent="0.25">
      <c r="A201" s="34">
        <v>40834</v>
      </c>
      <c r="B201" s="41">
        <v>31.56</v>
      </c>
      <c r="C201" s="4">
        <f t="shared" si="28"/>
        <v>-5.4806828391734119E-2</v>
      </c>
      <c r="D201" s="41">
        <v>120.01</v>
      </c>
      <c r="E201" s="4">
        <f t="shared" si="29"/>
        <v>1.9539546342706826E-2</v>
      </c>
      <c r="F201" s="44">
        <v>32.15</v>
      </c>
      <c r="G201" s="44">
        <v>31</v>
      </c>
      <c r="H201" s="41">
        <v>33.222578431055481</v>
      </c>
      <c r="I201" s="4">
        <f>G201/F201-1</f>
        <v>-3.5769828926905056E-2</v>
      </c>
      <c r="J201" s="4">
        <f>F201/B201-1</f>
        <v>1.8694550063371285E-2</v>
      </c>
      <c r="K201" s="41">
        <v>91.94</v>
      </c>
      <c r="L201" s="4">
        <f t="shared" si="30"/>
        <v>-3.9490179690764737E-2</v>
      </c>
      <c r="M201" s="43">
        <v>6.48</v>
      </c>
      <c r="N201" s="4">
        <f t="shared" si="31"/>
        <v>3.3492822966507241E-2</v>
      </c>
      <c r="O201" s="4" t="str">
        <f>IF(J201&lt;-2.5%,L202+IF(AC$2="Yes",E202,0),"")</f>
        <v/>
      </c>
      <c r="P201" s="4" t="str">
        <f>IF(AND(I201&gt;5%,I201&lt;20%),N202-IF(AC$2="Yes",E202,0),"")</f>
        <v/>
      </c>
      <c r="Q201" s="4" t="str">
        <f>IF(COUNT(O201:P201)=2,"",IF(COUNT(O201:P201)=1,SUM(O201:P201)+IF(AC$2="Yes",IF(O201&lt;&gt;"",E202,-E202),0),""))</f>
        <v/>
      </c>
      <c r="R201" s="4" t="str">
        <f>IF(O201&lt;&gt;"",E202,"")</f>
        <v/>
      </c>
      <c r="S201" s="4" t="str">
        <f>IF(P201&lt;&gt;"",-E202,"")</f>
        <v/>
      </c>
      <c r="T201" s="4" t="str">
        <f t="shared" si="32"/>
        <v/>
      </c>
      <c r="U201" s="43">
        <f t="shared" si="33"/>
        <v>153.59309774008878</v>
      </c>
      <c r="V201" s="43">
        <f t="shared" si="34"/>
        <v>107.91472002798966</v>
      </c>
      <c r="W201" s="43">
        <f t="shared" si="35"/>
        <v>177.58210194922145</v>
      </c>
      <c r="X201" s="3">
        <f>U201/MAX(U$2:U201)-1</f>
        <v>-9.6004256654577125E-3</v>
      </c>
      <c r="Y201" s="3">
        <f>V201/MAX(V$2:V201)-1</f>
        <v>-0.15776482308398554</v>
      </c>
      <c r="Z201" s="3">
        <f>W201/MAX(W$2:W201)-1</f>
        <v>-1.7054553824807916E-3</v>
      </c>
      <c r="AA201" s="2"/>
      <c r="AF201" s="2"/>
      <c r="AG201" s="2"/>
      <c r="AH201" s="2"/>
      <c r="AI201" s="2"/>
    </row>
    <row r="202" spans="1:35" x14ac:dyDescent="0.25">
      <c r="A202" s="34">
        <v>40835</v>
      </c>
      <c r="B202" s="41">
        <v>34.44</v>
      </c>
      <c r="C202" s="4">
        <f t="shared" si="28"/>
        <v>9.1254752851710919E-2</v>
      </c>
      <c r="D202" s="41">
        <v>118.59</v>
      </c>
      <c r="E202" s="4">
        <f t="shared" si="29"/>
        <v>-1.1832347304391311E-2</v>
      </c>
      <c r="F202" s="44">
        <v>33.85</v>
      </c>
      <c r="G202" s="44">
        <v>31.55</v>
      </c>
      <c r="H202" s="41">
        <v>33.443927807227212</v>
      </c>
      <c r="I202" s="4">
        <f>G202/F202-1</f>
        <v>-6.7946824224519919E-2</v>
      </c>
      <c r="J202" s="4">
        <f>F202/B202-1</f>
        <v>-1.7131242740998753E-2</v>
      </c>
      <c r="K202" s="41">
        <v>98.21</v>
      </c>
      <c r="L202" s="4">
        <f t="shared" si="30"/>
        <v>6.8196649989123337E-2</v>
      </c>
      <c r="M202" s="43">
        <v>6.02</v>
      </c>
      <c r="N202" s="4">
        <f t="shared" si="31"/>
        <v>-7.0987654320987748E-2</v>
      </c>
      <c r="O202" s="4" t="str">
        <f>IF(J202&lt;-2.5%,L203+IF(AC$2="Yes",E203,0),"")</f>
        <v/>
      </c>
      <c r="P202" s="4" t="str">
        <f>IF(AND(I202&gt;5%,I202&lt;20%),N203-IF(AC$2="Yes",E203,0),"")</f>
        <v/>
      </c>
      <c r="Q202" s="4" t="str">
        <f>IF(COUNT(O202:P202)=2,"",IF(COUNT(O202:P202)=1,SUM(O202:P202)+IF(AC$2="Yes",IF(O202&lt;&gt;"",E203,-E203),0),""))</f>
        <v/>
      </c>
      <c r="R202" s="4" t="str">
        <f>IF(O202&lt;&gt;"",E203,"")</f>
        <v/>
      </c>
      <c r="S202" s="4" t="str">
        <f>IF(P202&lt;&gt;"",-E203,"")</f>
        <v/>
      </c>
      <c r="T202" s="4" t="str">
        <f t="shared" si="32"/>
        <v/>
      </c>
      <c r="U202" s="43">
        <f t="shared" si="33"/>
        <v>153.59309774008878</v>
      </c>
      <c r="V202" s="43">
        <f t="shared" si="34"/>
        <v>107.91472002798966</v>
      </c>
      <c r="W202" s="43">
        <f t="shared" si="35"/>
        <v>177.58210194922145</v>
      </c>
      <c r="X202" s="3">
        <f>U202/MAX(U$2:U202)-1</f>
        <v>-9.6004256654577125E-3</v>
      </c>
      <c r="Y202" s="3">
        <f>V202/MAX(V$2:V202)-1</f>
        <v>-0.15776482308398554</v>
      </c>
      <c r="Z202" s="3">
        <f>W202/MAX(W$2:W202)-1</f>
        <v>-1.7054553824807916E-3</v>
      </c>
      <c r="AA202" s="2"/>
      <c r="AF202" s="2"/>
      <c r="AG202" s="2"/>
      <c r="AH202" s="2"/>
      <c r="AI202" s="2"/>
    </row>
    <row r="203" spans="1:35" x14ac:dyDescent="0.25">
      <c r="A203" s="34">
        <v>40836</v>
      </c>
      <c r="B203" s="41">
        <v>34.78</v>
      </c>
      <c r="C203" s="4">
        <f t="shared" si="28"/>
        <v>9.8722415795586826E-3</v>
      </c>
      <c r="D203" s="41">
        <v>119.11</v>
      </c>
      <c r="E203" s="4">
        <f t="shared" si="29"/>
        <v>4.3848553840963866E-3</v>
      </c>
      <c r="F203" s="44">
        <v>34.1</v>
      </c>
      <c r="G203" s="44">
        <v>31.55</v>
      </c>
      <c r="H203" s="41">
        <v>33.686850024094994</v>
      </c>
      <c r="I203" s="4">
        <f>G203/F203-1</f>
        <v>-7.4780058651026438E-2</v>
      </c>
      <c r="J203" s="4">
        <f>F203/B203-1</f>
        <v>-1.9551466359976954E-2</v>
      </c>
      <c r="K203" s="41">
        <v>99.15</v>
      </c>
      <c r="L203" s="4">
        <f t="shared" si="30"/>
        <v>9.5713267488037879E-3</v>
      </c>
      <c r="M203" s="43">
        <v>5.95</v>
      </c>
      <c r="N203" s="4">
        <f t="shared" si="31"/>
        <v>-1.1627906976744096E-2</v>
      </c>
      <c r="O203" s="4" t="str">
        <f>IF(J203&lt;-2.5%,L204+IF(AC$2="Yes",E204,0),"")</f>
        <v/>
      </c>
      <c r="P203" s="4" t="str">
        <f>IF(AND(I203&gt;5%,I203&lt;20%),N204-IF(AC$2="Yes",E204,0),"")</f>
        <v/>
      </c>
      <c r="Q203" s="4" t="str">
        <f>IF(COUNT(O203:P203)=2,"",IF(COUNT(O203:P203)=1,SUM(O203:P203)+IF(AC$2="Yes",IF(O203&lt;&gt;"",E204,-E204),0),""))</f>
        <v/>
      </c>
      <c r="R203" s="4" t="str">
        <f>IF(O203&lt;&gt;"",E204,"")</f>
        <v/>
      </c>
      <c r="S203" s="4" t="str">
        <f>IF(P203&lt;&gt;"",-E204,"")</f>
        <v/>
      </c>
      <c r="T203" s="4" t="str">
        <f t="shared" si="32"/>
        <v/>
      </c>
      <c r="U203" s="43">
        <f t="shared" si="33"/>
        <v>153.59309774008878</v>
      </c>
      <c r="V203" s="43">
        <f t="shared" si="34"/>
        <v>107.91472002798966</v>
      </c>
      <c r="W203" s="43">
        <f t="shared" si="35"/>
        <v>177.58210194922145</v>
      </c>
      <c r="X203" s="3">
        <f>U203/MAX(U$2:U203)-1</f>
        <v>-9.6004256654577125E-3</v>
      </c>
      <c r="Y203" s="3">
        <f>V203/MAX(V$2:V203)-1</f>
        <v>-0.15776482308398554</v>
      </c>
      <c r="Z203" s="3">
        <f>W203/MAX(W$2:W203)-1</f>
        <v>-1.7054553824807916E-3</v>
      </c>
      <c r="AA203" s="2"/>
      <c r="AF203" s="2"/>
      <c r="AG203" s="2"/>
      <c r="AH203" s="2"/>
      <c r="AI203" s="2"/>
    </row>
    <row r="204" spans="1:35" x14ac:dyDescent="0.25">
      <c r="A204" s="34">
        <v>40837</v>
      </c>
      <c r="B204" s="41">
        <v>31.32</v>
      </c>
      <c r="C204" s="4">
        <f t="shared" si="28"/>
        <v>-9.9482461184588811E-2</v>
      </c>
      <c r="D204" s="41">
        <v>121.37</v>
      </c>
      <c r="E204" s="4">
        <f t="shared" si="29"/>
        <v>1.897405759382087E-2</v>
      </c>
      <c r="F204" s="44">
        <v>31.6</v>
      </c>
      <c r="G204" s="44">
        <v>30</v>
      </c>
      <c r="H204" s="41">
        <v>33.256513656077722</v>
      </c>
      <c r="I204" s="4">
        <f>G204/F204-1</f>
        <v>-5.0632911392405111E-2</v>
      </c>
      <c r="J204" s="4">
        <f>F204/B204-1</f>
        <v>8.9399744572158379E-3</v>
      </c>
      <c r="K204" s="41">
        <v>93.73</v>
      </c>
      <c r="L204" s="4">
        <f t="shared" si="30"/>
        <v>-5.4664649520927866E-2</v>
      </c>
      <c r="M204" s="43">
        <v>6.27</v>
      </c>
      <c r="N204" s="4">
        <f t="shared" si="31"/>
        <v>5.3781512605041826E-2</v>
      </c>
      <c r="O204" s="4" t="str">
        <f>IF(J204&lt;-2.5%,L205+IF(AC$2="Yes",E205,0),"")</f>
        <v/>
      </c>
      <c r="P204" s="4" t="str">
        <f>IF(AND(I204&gt;5%,I204&lt;20%),N205-IF(AC$2="Yes",E205,0),"")</f>
        <v/>
      </c>
      <c r="Q204" s="4" t="str">
        <f>IF(COUNT(O204:P204)=2,"",IF(COUNT(O204:P204)=1,SUM(O204:P204)+IF(AC$2="Yes",IF(O204&lt;&gt;"",E205,-E205),0),""))</f>
        <v/>
      </c>
      <c r="R204" s="4" t="str">
        <f>IF(O204&lt;&gt;"",E205,"")</f>
        <v/>
      </c>
      <c r="S204" s="4" t="str">
        <f>IF(P204&lt;&gt;"",-E205,"")</f>
        <v/>
      </c>
      <c r="T204" s="4" t="str">
        <f t="shared" si="32"/>
        <v/>
      </c>
      <c r="U204" s="43">
        <f t="shared" si="33"/>
        <v>153.59309774008878</v>
      </c>
      <c r="V204" s="43">
        <f t="shared" si="34"/>
        <v>107.91472002798966</v>
      </c>
      <c r="W204" s="43">
        <f t="shared" si="35"/>
        <v>177.58210194922145</v>
      </c>
      <c r="X204" s="3">
        <f>U204/MAX(U$2:U204)-1</f>
        <v>-9.6004256654577125E-3</v>
      </c>
      <c r="Y204" s="3">
        <f>V204/MAX(V$2:V204)-1</f>
        <v>-0.15776482308398554</v>
      </c>
      <c r="Z204" s="3">
        <f>W204/MAX(W$2:W204)-1</f>
        <v>-1.7054553824807916E-3</v>
      </c>
      <c r="AA204" s="2"/>
      <c r="AF204" s="2"/>
      <c r="AG204" s="2"/>
      <c r="AH204" s="2"/>
      <c r="AI204" s="2"/>
    </row>
    <row r="205" spans="1:35" x14ac:dyDescent="0.25">
      <c r="A205" s="34">
        <v>40840</v>
      </c>
      <c r="B205" s="41">
        <v>29.26</v>
      </c>
      <c r="C205" s="4">
        <f t="shared" si="28"/>
        <v>-6.5772669220945046E-2</v>
      </c>
      <c r="D205" s="41">
        <v>122.86</v>
      </c>
      <c r="E205" s="4">
        <f t="shared" si="29"/>
        <v>1.2276509845925654E-2</v>
      </c>
      <c r="F205" s="44">
        <v>29.75</v>
      </c>
      <c r="G205" s="44">
        <v>28.85</v>
      </c>
      <c r="H205" s="41">
        <v>32.529874809518134</v>
      </c>
      <c r="I205" s="4">
        <f>G205/F205-1</f>
        <v>-3.0252100840336138E-2</v>
      </c>
      <c r="J205" s="4">
        <f>F205/B205-1</f>
        <v>1.674641148325362E-2</v>
      </c>
      <c r="K205" s="41">
        <v>87.99</v>
      </c>
      <c r="L205" s="4">
        <f t="shared" si="30"/>
        <v>-6.1239731142643805E-2</v>
      </c>
      <c r="M205" s="43">
        <v>6.66</v>
      </c>
      <c r="N205" s="4">
        <f t="shared" si="31"/>
        <v>6.2200956937799035E-2</v>
      </c>
      <c r="O205" s="4" t="str">
        <f>IF(J205&lt;-2.5%,L206+IF(AC$2="Yes",E206,0),"")</f>
        <v/>
      </c>
      <c r="P205" s="4" t="str">
        <f>IF(AND(I205&gt;5%,I205&lt;20%),N206-IF(AC$2="Yes",E206,0),"")</f>
        <v/>
      </c>
      <c r="Q205" s="4" t="str">
        <f>IF(COUNT(O205:P205)=2,"",IF(COUNT(O205:P205)=1,SUM(O205:P205)+IF(AC$2="Yes",IF(O205&lt;&gt;"",E206,-E206),0),""))</f>
        <v/>
      </c>
      <c r="R205" s="4" t="str">
        <f>IF(O205&lt;&gt;"",E206,"")</f>
        <v/>
      </c>
      <c r="S205" s="4" t="str">
        <f>IF(P205&lt;&gt;"",-E206,"")</f>
        <v/>
      </c>
      <c r="T205" s="4" t="str">
        <f t="shared" si="32"/>
        <v/>
      </c>
      <c r="U205" s="43">
        <f t="shared" si="33"/>
        <v>153.59309774008878</v>
      </c>
      <c r="V205" s="43">
        <f t="shared" si="34"/>
        <v>107.91472002798966</v>
      </c>
      <c r="W205" s="43">
        <f t="shared" si="35"/>
        <v>177.58210194922145</v>
      </c>
      <c r="X205" s="3">
        <f>U205/MAX(U$2:U205)-1</f>
        <v>-9.6004256654577125E-3</v>
      </c>
      <c r="Y205" s="3">
        <f>V205/MAX(V$2:V205)-1</f>
        <v>-0.15776482308398554</v>
      </c>
      <c r="Z205" s="3">
        <f>W205/MAX(W$2:W205)-1</f>
        <v>-1.7054553824807916E-3</v>
      </c>
      <c r="AA205" s="2"/>
      <c r="AF205" s="2"/>
      <c r="AG205" s="2"/>
      <c r="AH205" s="2"/>
      <c r="AI205" s="2"/>
    </row>
    <row r="206" spans="1:35" x14ac:dyDescent="0.25">
      <c r="A206" s="34">
        <v>40841</v>
      </c>
      <c r="B206" s="41">
        <v>32.22</v>
      </c>
      <c r="C206" s="4">
        <f t="shared" si="28"/>
        <v>0.1011619958988379</v>
      </c>
      <c r="D206" s="41">
        <v>120.47</v>
      </c>
      <c r="E206" s="4">
        <f t="shared" si="29"/>
        <v>-1.9453035975907529E-2</v>
      </c>
      <c r="F206" s="44">
        <v>32.4</v>
      </c>
      <c r="G206" s="44">
        <v>30.25</v>
      </c>
      <c r="H206" s="41">
        <v>32.473533935060289</v>
      </c>
      <c r="I206" s="4">
        <f>G206/F206-1</f>
        <v>-6.6358024691357986E-2</v>
      </c>
      <c r="J206" s="4">
        <f>F206/B206-1</f>
        <v>5.5865921787709993E-3</v>
      </c>
      <c r="K206" s="41">
        <v>93.7</v>
      </c>
      <c r="L206" s="4">
        <f t="shared" si="30"/>
        <v>6.4893737924764272E-2</v>
      </c>
      <c r="M206" s="43">
        <v>6.21</v>
      </c>
      <c r="N206" s="4">
        <f t="shared" si="31"/>
        <v>-6.7567567567567544E-2</v>
      </c>
      <c r="O206" s="4" t="str">
        <f>IF(J206&lt;-2.5%,L207+IF(AC$2="Yes",E207,0),"")</f>
        <v/>
      </c>
      <c r="P206" s="4" t="str">
        <f>IF(AND(I206&gt;5%,I206&lt;20%),N207-IF(AC$2="Yes",E207,0),"")</f>
        <v/>
      </c>
      <c r="Q206" s="4" t="str">
        <f>IF(COUNT(O206:P206)=2,"",IF(COUNT(O206:P206)=1,SUM(O206:P206)+IF(AC$2="Yes",IF(O206&lt;&gt;"",E207,-E207),0),""))</f>
        <v/>
      </c>
      <c r="R206" s="4" t="str">
        <f>IF(O206&lt;&gt;"",E207,"")</f>
        <v/>
      </c>
      <c r="S206" s="4" t="str">
        <f>IF(P206&lt;&gt;"",-E207,"")</f>
        <v/>
      </c>
      <c r="T206" s="4" t="str">
        <f t="shared" si="32"/>
        <v/>
      </c>
      <c r="U206" s="43">
        <f t="shared" si="33"/>
        <v>153.59309774008878</v>
      </c>
      <c r="V206" s="43">
        <f t="shared" si="34"/>
        <v>107.91472002798966</v>
      </c>
      <c r="W206" s="43">
        <f t="shared" si="35"/>
        <v>177.58210194922145</v>
      </c>
      <c r="X206" s="3">
        <f>U206/MAX(U$2:U206)-1</f>
        <v>-9.6004256654577125E-3</v>
      </c>
      <c r="Y206" s="3">
        <f>V206/MAX(V$2:V206)-1</f>
        <v>-0.15776482308398554</v>
      </c>
      <c r="Z206" s="3">
        <f>W206/MAX(W$2:W206)-1</f>
        <v>-1.7054553824807916E-3</v>
      </c>
      <c r="AA206" s="2"/>
      <c r="AF206" s="2"/>
      <c r="AG206" s="2"/>
      <c r="AH206" s="2"/>
      <c r="AI206" s="2"/>
    </row>
    <row r="207" spans="1:35" x14ac:dyDescent="0.25">
      <c r="A207" s="34">
        <v>40842</v>
      </c>
      <c r="B207" s="41">
        <v>29.86</v>
      </c>
      <c r="C207" s="4">
        <f t="shared" si="28"/>
        <v>-7.3246430788330263E-2</v>
      </c>
      <c r="D207" s="41">
        <v>121.69</v>
      </c>
      <c r="E207" s="4">
        <f t="shared" si="29"/>
        <v>1.0127002573254718E-2</v>
      </c>
      <c r="F207" s="44">
        <v>30.5</v>
      </c>
      <c r="G207" s="44">
        <v>29.2</v>
      </c>
      <c r="H207" s="41">
        <v>31.998345946867509</v>
      </c>
      <c r="I207" s="4">
        <f>G207/F207-1</f>
        <v>-4.2622950819672156E-2</v>
      </c>
      <c r="J207" s="4">
        <f>F207/B207-1</f>
        <v>2.1433355659745468E-2</v>
      </c>
      <c r="K207" s="41">
        <v>89.81</v>
      </c>
      <c r="L207" s="4">
        <f t="shared" si="30"/>
        <v>-4.1515474919957329E-2</v>
      </c>
      <c r="M207" s="43">
        <v>6.45</v>
      </c>
      <c r="N207" s="4">
        <f t="shared" si="31"/>
        <v>3.8647342995169032E-2</v>
      </c>
      <c r="O207" s="4" t="str">
        <f>IF(J207&lt;-2.5%,L208+IF(AC$2="Yes",E208,0),"")</f>
        <v/>
      </c>
      <c r="P207" s="4" t="str">
        <f>IF(AND(I207&gt;5%,I207&lt;20%),N208-IF(AC$2="Yes",E208,0),"")</f>
        <v/>
      </c>
      <c r="Q207" s="4" t="str">
        <f>IF(COUNT(O207:P207)=2,"",IF(COUNT(O207:P207)=1,SUM(O207:P207)+IF(AC$2="Yes",IF(O207&lt;&gt;"",E208,-E208),0),""))</f>
        <v/>
      </c>
      <c r="R207" s="4" t="str">
        <f>IF(O207&lt;&gt;"",E208,"")</f>
        <v/>
      </c>
      <c r="S207" s="4" t="str">
        <f>IF(P207&lt;&gt;"",-E208,"")</f>
        <v/>
      </c>
      <c r="T207" s="4" t="str">
        <f t="shared" si="32"/>
        <v/>
      </c>
      <c r="U207" s="43">
        <f t="shared" si="33"/>
        <v>153.59309774008878</v>
      </c>
      <c r="V207" s="43">
        <f t="shared" si="34"/>
        <v>107.91472002798966</v>
      </c>
      <c r="W207" s="43">
        <f t="shared" si="35"/>
        <v>177.58210194922145</v>
      </c>
      <c r="X207" s="3">
        <f>U207/MAX(U$2:U207)-1</f>
        <v>-9.6004256654577125E-3</v>
      </c>
      <c r="Y207" s="3">
        <f>V207/MAX(V$2:V207)-1</f>
        <v>-0.15776482308398554</v>
      </c>
      <c r="Z207" s="3">
        <f>W207/MAX(W$2:W207)-1</f>
        <v>-1.7054553824807916E-3</v>
      </c>
      <c r="AA207" s="2"/>
      <c r="AF207" s="2"/>
      <c r="AG207" s="2"/>
      <c r="AH207" s="2"/>
      <c r="AI207" s="2"/>
    </row>
    <row r="208" spans="1:35" x14ac:dyDescent="0.25">
      <c r="A208" s="34">
        <v>40843</v>
      </c>
      <c r="B208" s="41">
        <v>25.46</v>
      </c>
      <c r="C208" s="4">
        <f t="shared" si="28"/>
        <v>-0.14735432016075012</v>
      </c>
      <c r="D208" s="41">
        <v>125.93</v>
      </c>
      <c r="E208" s="4">
        <f t="shared" si="29"/>
        <v>3.4842632919714012E-2</v>
      </c>
      <c r="F208" s="44">
        <v>26.2</v>
      </c>
      <c r="G208" s="44">
        <v>25.8</v>
      </c>
      <c r="H208" s="41">
        <v>30.809555774709782</v>
      </c>
      <c r="I208" s="4">
        <f>G208/F208-1</f>
        <v>-1.5267175572518998E-2</v>
      </c>
      <c r="J208" s="4">
        <f>F208/B208-1</f>
        <v>2.906520031421822E-2</v>
      </c>
      <c r="K208" s="41">
        <v>78.02</v>
      </c>
      <c r="L208" s="4">
        <f t="shared" si="30"/>
        <v>-0.13127714063021945</v>
      </c>
      <c r="M208" s="43">
        <v>7.3</v>
      </c>
      <c r="N208" s="4">
        <f t="shared" si="31"/>
        <v>0.13178294573643412</v>
      </c>
      <c r="O208" s="4" t="str">
        <f>IF(J208&lt;-2.5%,L209+IF(AC$2="Yes",E209,0),"")</f>
        <v/>
      </c>
      <c r="P208" s="4" t="str">
        <f>IF(AND(I208&gt;5%,I208&lt;20%),N209-IF(AC$2="Yes",E209,0),"")</f>
        <v/>
      </c>
      <c r="Q208" s="4" t="str">
        <f>IF(COUNT(O208:P208)=2,"",IF(COUNT(O208:P208)=1,SUM(O208:P208)+IF(AC$2="Yes",IF(O208&lt;&gt;"",E209,-E209),0),""))</f>
        <v/>
      </c>
      <c r="R208" s="4" t="str">
        <f>IF(O208&lt;&gt;"",E209,"")</f>
        <v/>
      </c>
      <c r="S208" s="4" t="str">
        <f>IF(P208&lt;&gt;"",-E209,"")</f>
        <v/>
      </c>
      <c r="T208" s="4" t="str">
        <f t="shared" si="32"/>
        <v/>
      </c>
      <c r="U208" s="43">
        <f t="shared" si="33"/>
        <v>153.59309774008878</v>
      </c>
      <c r="V208" s="43">
        <f t="shared" si="34"/>
        <v>107.91472002798966</v>
      </c>
      <c r="W208" s="43">
        <f t="shared" si="35"/>
        <v>177.58210194922145</v>
      </c>
      <c r="X208" s="3">
        <f>U208/MAX(U$2:U208)-1</f>
        <v>-9.6004256654577125E-3</v>
      </c>
      <c r="Y208" s="3">
        <f>V208/MAX(V$2:V208)-1</f>
        <v>-0.15776482308398554</v>
      </c>
      <c r="Z208" s="3">
        <f>W208/MAX(W$2:W208)-1</f>
        <v>-1.7054553824807916E-3</v>
      </c>
      <c r="AA208" s="2"/>
      <c r="AF208" s="2"/>
      <c r="AG208" s="2"/>
      <c r="AH208" s="2"/>
      <c r="AI208" s="2"/>
    </row>
    <row r="209" spans="1:35" x14ac:dyDescent="0.25">
      <c r="A209" s="34">
        <v>40844</v>
      </c>
      <c r="B209" s="41">
        <v>24.53</v>
      </c>
      <c r="C209" s="4">
        <f t="shared" si="28"/>
        <v>-3.6527886881382532E-2</v>
      </c>
      <c r="D209" s="41">
        <v>125.9</v>
      </c>
      <c r="E209" s="4">
        <f t="shared" si="29"/>
        <v>-2.3822758675451361E-4</v>
      </c>
      <c r="F209" s="44">
        <v>26.25</v>
      </c>
      <c r="G209" s="44">
        <v>25.55</v>
      </c>
      <c r="H209" s="41">
        <v>29.667818361126187</v>
      </c>
      <c r="I209" s="4">
        <f>G209/F209-1</f>
        <v>-2.6666666666666616E-2</v>
      </c>
      <c r="J209" s="4">
        <f>F209/B209-1</f>
        <v>7.0118222584590217E-2</v>
      </c>
      <c r="K209" s="41">
        <v>77.38</v>
      </c>
      <c r="L209" s="4">
        <f t="shared" si="30"/>
        <v>-8.2030248654191285E-3</v>
      </c>
      <c r="M209" s="43">
        <v>7.33</v>
      </c>
      <c r="N209" s="4">
        <f t="shared" si="31"/>
        <v>4.109589041095818E-3</v>
      </c>
      <c r="O209" s="4" t="str">
        <f>IF(J209&lt;-2.5%,L210+IF(AC$2="Yes",E210,0),"")</f>
        <v/>
      </c>
      <c r="P209" s="4" t="str">
        <f>IF(AND(I209&gt;5%,I209&lt;20%),N210-IF(AC$2="Yes",E210,0),"")</f>
        <v/>
      </c>
      <c r="Q209" s="4" t="str">
        <f>IF(COUNT(O209:P209)=2,"",IF(COUNT(O209:P209)=1,SUM(O209:P209)+IF(AC$2="Yes",IF(O209&lt;&gt;"",E210,-E210),0),""))</f>
        <v/>
      </c>
      <c r="R209" s="4" t="str">
        <f>IF(O209&lt;&gt;"",E210,"")</f>
        <v/>
      </c>
      <c r="S209" s="4" t="str">
        <f>IF(P209&lt;&gt;"",-E210,"")</f>
        <v/>
      </c>
      <c r="T209" s="4" t="str">
        <f t="shared" si="32"/>
        <v/>
      </c>
      <c r="U209" s="43">
        <f t="shared" si="33"/>
        <v>153.59309774008878</v>
      </c>
      <c r="V209" s="43">
        <f t="shared" si="34"/>
        <v>107.91472002798966</v>
      </c>
      <c r="W209" s="43">
        <f t="shared" si="35"/>
        <v>177.58210194922145</v>
      </c>
      <c r="X209" s="3">
        <f>U209/MAX(U$2:U209)-1</f>
        <v>-9.6004256654577125E-3</v>
      </c>
      <c r="Y209" s="3">
        <f>V209/MAX(V$2:V209)-1</f>
        <v>-0.15776482308398554</v>
      </c>
      <c r="Z209" s="3">
        <f>W209/MAX(W$2:W209)-1</f>
        <v>-1.7054553824807916E-3</v>
      </c>
      <c r="AA209" s="2"/>
      <c r="AF209" s="2"/>
      <c r="AG209" s="2"/>
      <c r="AH209" s="2"/>
      <c r="AI209" s="2"/>
    </row>
    <row r="210" spans="1:35" x14ac:dyDescent="0.25">
      <c r="A210" s="34">
        <v>40847</v>
      </c>
      <c r="B210" s="41">
        <v>29.96</v>
      </c>
      <c r="C210" s="4">
        <f t="shared" si="28"/>
        <v>0.22136159804321243</v>
      </c>
      <c r="D210" s="41">
        <v>122.87</v>
      </c>
      <c r="E210" s="4">
        <f t="shared" si="29"/>
        <v>-2.4066719618745069E-2</v>
      </c>
      <c r="F210" s="44">
        <v>29.95</v>
      </c>
      <c r="G210" s="44">
        <v>28.2</v>
      </c>
      <c r="H210" s="41">
        <v>29.72094229546688</v>
      </c>
      <c r="I210" s="4">
        <f>G210/F210-1</f>
        <v>-5.8430717863105164E-2</v>
      </c>
      <c r="J210" s="4">
        <f>F210/B210-1</f>
        <v>-3.3377837116155273E-4</v>
      </c>
      <c r="K210" s="41">
        <v>85.59</v>
      </c>
      <c r="L210" s="4">
        <f t="shared" si="30"/>
        <v>0.10609976738175253</v>
      </c>
      <c r="M210" s="43">
        <v>6.56</v>
      </c>
      <c r="N210" s="4">
        <f t="shared" si="31"/>
        <v>-0.10504774897680769</v>
      </c>
      <c r="O210" s="4" t="str">
        <f>IF(J210&lt;-2.5%,L211+IF(AC$2="Yes",E211,0),"")</f>
        <v/>
      </c>
      <c r="P210" s="4" t="str">
        <f>IF(AND(I210&gt;5%,I210&lt;20%),N211-IF(AC$2="Yes",E211,0),"")</f>
        <v/>
      </c>
      <c r="Q210" s="4" t="str">
        <f>IF(COUNT(O210:P210)=2,"",IF(COUNT(O210:P210)=1,SUM(O210:P210)+IF(AC$2="Yes",IF(O210&lt;&gt;"",E211,-E211),0),""))</f>
        <v/>
      </c>
      <c r="R210" s="4" t="str">
        <f>IF(O210&lt;&gt;"",E211,"")</f>
        <v/>
      </c>
      <c r="S210" s="4" t="str">
        <f>IF(P210&lt;&gt;"",-E211,"")</f>
        <v/>
      </c>
      <c r="T210" s="4" t="str">
        <f t="shared" si="32"/>
        <v/>
      </c>
      <c r="U210" s="43">
        <f t="shared" si="33"/>
        <v>153.59309774008878</v>
      </c>
      <c r="V210" s="43">
        <f t="shared" si="34"/>
        <v>107.91472002798966</v>
      </c>
      <c r="W210" s="43">
        <f t="shared" si="35"/>
        <v>177.58210194922145</v>
      </c>
      <c r="X210" s="3">
        <f>U210/MAX(U$2:U210)-1</f>
        <v>-9.6004256654577125E-3</v>
      </c>
      <c r="Y210" s="3">
        <f>V210/MAX(V$2:V210)-1</f>
        <v>-0.15776482308398554</v>
      </c>
      <c r="Z210" s="3">
        <f>W210/MAX(W$2:W210)-1</f>
        <v>-1.7054553824807916E-3</v>
      </c>
      <c r="AA210" s="2"/>
      <c r="AF210" s="2"/>
      <c r="AG210" s="2"/>
      <c r="AH210" s="2"/>
      <c r="AI210" s="2"/>
    </row>
    <row r="211" spans="1:35" x14ac:dyDescent="0.25">
      <c r="A211" s="34">
        <v>40848</v>
      </c>
      <c r="B211" s="41">
        <v>34.770000000000003</v>
      </c>
      <c r="C211" s="4">
        <f t="shared" si="28"/>
        <v>0.16054739652870498</v>
      </c>
      <c r="D211" s="41">
        <v>119.44</v>
      </c>
      <c r="E211" s="4">
        <f t="shared" si="29"/>
        <v>-2.7915683242451417E-2</v>
      </c>
      <c r="F211" s="44">
        <v>33.950000000000003</v>
      </c>
      <c r="G211" s="44">
        <v>31.25</v>
      </c>
      <c r="H211" s="41">
        <v>30.638952787200175</v>
      </c>
      <c r="I211" s="4">
        <f>G211/F211-1</f>
        <v>-7.9528718703976486E-2</v>
      </c>
      <c r="J211" s="4">
        <f>F211/B211-1</f>
        <v>-2.3583549036525708E-2</v>
      </c>
      <c r="K211" s="41">
        <v>98.24</v>
      </c>
      <c r="L211" s="4">
        <f t="shared" si="30"/>
        <v>0.14779763991120443</v>
      </c>
      <c r="M211" s="43">
        <v>5.62</v>
      </c>
      <c r="N211" s="4">
        <f t="shared" si="31"/>
        <v>-0.14329268292682917</v>
      </c>
      <c r="O211" s="4" t="str">
        <f>IF(J211&lt;-2.5%,L212+IF(AC$2="Yes",E212,0),"")</f>
        <v/>
      </c>
      <c r="P211" s="4" t="str">
        <f>IF(AND(I211&gt;5%,I211&lt;20%),N212-IF(AC$2="Yes",E212,0),"")</f>
        <v/>
      </c>
      <c r="Q211" s="4" t="str">
        <f>IF(COUNT(O211:P211)=2,"",IF(COUNT(O211:P211)=1,SUM(O211:P211)+IF(AC$2="Yes",IF(O211&lt;&gt;"",E212,-E212),0),""))</f>
        <v/>
      </c>
      <c r="R211" s="4" t="str">
        <f>IF(O211&lt;&gt;"",E212,"")</f>
        <v/>
      </c>
      <c r="S211" s="4" t="str">
        <f>IF(P211&lt;&gt;"",-E212,"")</f>
        <v/>
      </c>
      <c r="T211" s="4" t="str">
        <f t="shared" si="32"/>
        <v/>
      </c>
      <c r="U211" s="43">
        <f t="shared" si="33"/>
        <v>153.59309774008878</v>
      </c>
      <c r="V211" s="43">
        <f t="shared" si="34"/>
        <v>107.91472002798966</v>
      </c>
      <c r="W211" s="43">
        <f t="shared" si="35"/>
        <v>177.58210194922145</v>
      </c>
      <c r="X211" s="3">
        <f>U211/MAX(U$2:U211)-1</f>
        <v>-9.6004256654577125E-3</v>
      </c>
      <c r="Y211" s="3">
        <f>V211/MAX(V$2:V211)-1</f>
        <v>-0.15776482308398554</v>
      </c>
      <c r="Z211" s="3">
        <f>W211/MAX(W$2:W211)-1</f>
        <v>-1.7054553824807916E-3</v>
      </c>
      <c r="AA211" s="2"/>
      <c r="AF211" s="2"/>
      <c r="AG211" s="2"/>
      <c r="AH211" s="2"/>
      <c r="AI211" s="2"/>
    </row>
    <row r="212" spans="1:35" x14ac:dyDescent="0.25">
      <c r="A212" s="34">
        <v>40849</v>
      </c>
      <c r="B212" s="41">
        <v>32.74</v>
      </c>
      <c r="C212" s="4">
        <f t="shared" si="28"/>
        <v>-5.838366407822837E-2</v>
      </c>
      <c r="D212" s="41">
        <v>121.39</v>
      </c>
      <c r="E212" s="4">
        <f t="shared" si="29"/>
        <v>1.6326188881446768E-2</v>
      </c>
      <c r="F212" s="44">
        <v>32.700000000000003</v>
      </c>
      <c r="G212" s="44">
        <v>30.4</v>
      </c>
      <c r="H212" s="41">
        <v>31.020961371345599</v>
      </c>
      <c r="I212" s="4">
        <f>G212/F212-1</f>
        <v>-7.0336391437308965E-2</v>
      </c>
      <c r="J212" s="4">
        <f>F212/B212-1</f>
        <v>-1.2217470983506562E-3</v>
      </c>
      <c r="K212" s="41">
        <v>95.17</v>
      </c>
      <c r="L212" s="4">
        <f t="shared" si="30"/>
        <v>-3.1249999999999889E-2</v>
      </c>
      <c r="M212" s="43">
        <v>5.78</v>
      </c>
      <c r="N212" s="4">
        <f t="shared" si="31"/>
        <v>2.8469750889679846E-2</v>
      </c>
      <c r="O212" s="4" t="str">
        <f>IF(J212&lt;-2.5%,L213+IF(AC$2="Yes",E213,0),"")</f>
        <v/>
      </c>
      <c r="P212" s="4" t="str">
        <f>IF(AND(I212&gt;5%,I212&lt;20%),N213-IF(AC$2="Yes",E213,0),"")</f>
        <v/>
      </c>
      <c r="Q212" s="4" t="str">
        <f>IF(COUNT(O212:P212)=2,"",IF(COUNT(O212:P212)=1,SUM(O212:P212)+IF(AC$2="Yes",IF(O212&lt;&gt;"",E213,-E213),0),""))</f>
        <v/>
      </c>
      <c r="R212" s="4" t="str">
        <f>IF(O212&lt;&gt;"",E213,"")</f>
        <v/>
      </c>
      <c r="S212" s="4" t="str">
        <f>IF(P212&lt;&gt;"",-E213,"")</f>
        <v/>
      </c>
      <c r="T212" s="4" t="str">
        <f t="shared" si="32"/>
        <v/>
      </c>
      <c r="U212" s="43">
        <f t="shared" si="33"/>
        <v>153.59309774008878</v>
      </c>
      <c r="V212" s="43">
        <f t="shared" si="34"/>
        <v>107.91472002798966</v>
      </c>
      <c r="W212" s="43">
        <f t="shared" si="35"/>
        <v>177.58210194922145</v>
      </c>
      <c r="X212" s="3">
        <f>U212/MAX(U$2:U212)-1</f>
        <v>-9.6004256654577125E-3</v>
      </c>
      <c r="Y212" s="3">
        <f>V212/MAX(V$2:V212)-1</f>
        <v>-0.15776482308398554</v>
      </c>
      <c r="Z212" s="3">
        <f>W212/MAX(W$2:W212)-1</f>
        <v>-1.7054553824807916E-3</v>
      </c>
      <c r="AA212" s="2"/>
      <c r="AF212" s="2"/>
      <c r="AG212" s="2"/>
      <c r="AH212" s="2"/>
      <c r="AI212" s="2"/>
    </row>
    <row r="213" spans="1:35" x14ac:dyDescent="0.25">
      <c r="A213" s="34">
        <v>40850</v>
      </c>
      <c r="B213" s="41">
        <v>30.5</v>
      </c>
      <c r="C213" s="4">
        <f t="shared" si="28"/>
        <v>-6.841783750763597E-2</v>
      </c>
      <c r="D213" s="41">
        <v>123.6</v>
      </c>
      <c r="E213" s="4">
        <f t="shared" si="29"/>
        <v>1.8205783013427679E-2</v>
      </c>
      <c r="F213" s="44">
        <v>30.95</v>
      </c>
      <c r="G213" s="44">
        <v>29.25</v>
      </c>
      <c r="H213" s="41">
        <v>30.926241122010037</v>
      </c>
      <c r="I213" s="4">
        <f>G213/F213-1</f>
        <v>-5.4927302100161501E-2</v>
      </c>
      <c r="J213" s="4">
        <f>F213/B213-1</f>
        <v>1.4754098360655776E-2</v>
      </c>
      <c r="K213" s="41">
        <v>90.69</v>
      </c>
      <c r="L213" s="4">
        <f t="shared" si="30"/>
        <v>-4.7073657665230639E-2</v>
      </c>
      <c r="M213" s="43">
        <v>6.07</v>
      </c>
      <c r="N213" s="4">
        <f t="shared" si="31"/>
        <v>5.0173010380622829E-2</v>
      </c>
      <c r="O213" s="4" t="str">
        <f>IF(J213&lt;-2.5%,L214+IF(AC$2="Yes",E214,0),"")</f>
        <v/>
      </c>
      <c r="P213" s="4" t="str">
        <f>IF(AND(I213&gt;5%,I213&lt;20%),N214-IF(AC$2="Yes",E214,0),"")</f>
        <v/>
      </c>
      <c r="Q213" s="4" t="str">
        <f>IF(COUNT(O213:P213)=2,"",IF(COUNT(O213:P213)=1,SUM(O213:P213)+IF(AC$2="Yes",IF(O213&lt;&gt;"",E214,-E214),0),""))</f>
        <v/>
      </c>
      <c r="R213" s="4" t="str">
        <f>IF(O213&lt;&gt;"",E214,"")</f>
        <v/>
      </c>
      <c r="S213" s="4" t="str">
        <f>IF(P213&lt;&gt;"",-E214,"")</f>
        <v/>
      </c>
      <c r="T213" s="4" t="str">
        <f t="shared" si="32"/>
        <v/>
      </c>
      <c r="U213" s="43">
        <f t="shared" si="33"/>
        <v>153.59309774008878</v>
      </c>
      <c r="V213" s="43">
        <f t="shared" si="34"/>
        <v>107.91472002798966</v>
      </c>
      <c r="W213" s="43">
        <f t="shared" si="35"/>
        <v>177.58210194922145</v>
      </c>
      <c r="X213" s="3">
        <f>U213/MAX(U$2:U213)-1</f>
        <v>-9.6004256654577125E-3</v>
      </c>
      <c r="Y213" s="3">
        <f>V213/MAX(V$2:V213)-1</f>
        <v>-0.15776482308398554</v>
      </c>
      <c r="Z213" s="3">
        <f>W213/MAX(W$2:W213)-1</f>
        <v>-1.7054553824807916E-3</v>
      </c>
      <c r="AA213" s="2"/>
      <c r="AF213" s="2"/>
      <c r="AG213" s="2"/>
      <c r="AH213" s="2"/>
      <c r="AI213" s="2"/>
    </row>
    <row r="214" spans="1:35" x14ac:dyDescent="0.25">
      <c r="A214" s="34">
        <v>40851</v>
      </c>
      <c r="B214" s="41">
        <v>30.16</v>
      </c>
      <c r="C214" s="4">
        <f t="shared" si="28"/>
        <v>-1.1147540983606596E-2</v>
      </c>
      <c r="D214" s="41">
        <v>122.85</v>
      </c>
      <c r="E214" s="4">
        <f t="shared" si="29"/>
        <v>-6.0679611650485965E-3</v>
      </c>
      <c r="F214" s="44">
        <v>31.4</v>
      </c>
      <c r="G214" s="44">
        <v>29.85</v>
      </c>
      <c r="H214" s="41">
        <v>30.786924554371847</v>
      </c>
      <c r="I214" s="4">
        <f>G214/F214-1</f>
        <v>-4.9363057324840698E-2</v>
      </c>
      <c r="J214" s="4">
        <f>F214/B214-1</f>
        <v>4.1114058355437688E-2</v>
      </c>
      <c r="K214" s="41">
        <v>92.39</v>
      </c>
      <c r="L214" s="4">
        <f t="shared" si="30"/>
        <v>1.8745175873855935E-2</v>
      </c>
      <c r="M214" s="43">
        <v>5.93</v>
      </c>
      <c r="N214" s="4">
        <f t="shared" si="31"/>
        <v>-2.3064250411861664E-2</v>
      </c>
      <c r="O214" s="4" t="str">
        <f>IF(J214&lt;-2.5%,L215+IF(AC$2="Yes",E215,0),"")</f>
        <v/>
      </c>
      <c r="P214" s="4" t="str">
        <f>IF(AND(I214&gt;5%,I214&lt;20%),N215-IF(AC$2="Yes",E215,0),"")</f>
        <v/>
      </c>
      <c r="Q214" s="4" t="str">
        <f>IF(COUNT(O214:P214)=2,"",IF(COUNT(O214:P214)=1,SUM(O214:P214)+IF(AC$2="Yes",IF(O214&lt;&gt;"",E215,-E215),0),""))</f>
        <v/>
      </c>
      <c r="R214" s="4" t="str">
        <f>IF(O214&lt;&gt;"",E215,"")</f>
        <v/>
      </c>
      <c r="S214" s="4" t="str">
        <f>IF(P214&lt;&gt;"",-E215,"")</f>
        <v/>
      </c>
      <c r="T214" s="4" t="str">
        <f t="shared" si="32"/>
        <v/>
      </c>
      <c r="U214" s="43">
        <f t="shared" si="33"/>
        <v>153.59309774008878</v>
      </c>
      <c r="V214" s="43">
        <f t="shared" si="34"/>
        <v>107.91472002798966</v>
      </c>
      <c r="W214" s="43">
        <f t="shared" si="35"/>
        <v>177.58210194922145</v>
      </c>
      <c r="X214" s="3">
        <f>U214/MAX(U$2:U214)-1</f>
        <v>-9.6004256654577125E-3</v>
      </c>
      <c r="Y214" s="3">
        <f>V214/MAX(V$2:V214)-1</f>
        <v>-0.15776482308398554</v>
      </c>
      <c r="Z214" s="3">
        <f>W214/MAX(W$2:W214)-1</f>
        <v>-1.7054553824807916E-3</v>
      </c>
      <c r="AA214" s="2"/>
      <c r="AF214" s="2"/>
      <c r="AG214" s="2"/>
      <c r="AH214" s="2"/>
      <c r="AI214" s="2"/>
    </row>
    <row r="215" spans="1:35" x14ac:dyDescent="0.25">
      <c r="A215" s="34">
        <v>40854</v>
      </c>
      <c r="B215" s="41">
        <v>29.85</v>
      </c>
      <c r="C215" s="4">
        <f t="shared" si="28"/>
        <v>-1.0278514588859422E-2</v>
      </c>
      <c r="D215" s="41">
        <v>123.61</v>
      </c>
      <c r="E215" s="4">
        <f t="shared" si="29"/>
        <v>6.1864061864063125E-3</v>
      </c>
      <c r="F215" s="44">
        <v>31.1</v>
      </c>
      <c r="G215" s="44">
        <v>29.75</v>
      </c>
      <c r="H215" s="41">
        <v>30.616574635395146</v>
      </c>
      <c r="I215" s="4">
        <f>G215/F215-1</f>
        <v>-4.3408360128617374E-2</v>
      </c>
      <c r="J215" s="4">
        <f>F215/B215-1</f>
        <v>4.1876046901172526E-2</v>
      </c>
      <c r="K215" s="41">
        <v>91.53</v>
      </c>
      <c r="L215" s="4">
        <f t="shared" si="30"/>
        <v>-9.3083667063534881E-3</v>
      </c>
      <c r="M215" s="43">
        <v>5.99</v>
      </c>
      <c r="N215" s="4">
        <f t="shared" si="31"/>
        <v>1.0118043844856706E-2</v>
      </c>
      <c r="O215" s="4" t="str">
        <f>IF(J215&lt;-2.5%,L216+IF(AC$2="Yes",E216,0),"")</f>
        <v/>
      </c>
      <c r="P215" s="4" t="str">
        <f>IF(AND(I215&gt;5%,I215&lt;20%),N216-IF(AC$2="Yes",E216,0),"")</f>
        <v/>
      </c>
      <c r="Q215" s="4" t="str">
        <f>IF(COUNT(O215:P215)=2,"",IF(COUNT(O215:P215)=1,SUM(O215:P215)+IF(AC$2="Yes",IF(O215&lt;&gt;"",E216,-E216),0),""))</f>
        <v/>
      </c>
      <c r="R215" s="4" t="str">
        <f>IF(O215&lt;&gt;"",E216,"")</f>
        <v/>
      </c>
      <c r="S215" s="4" t="str">
        <f>IF(P215&lt;&gt;"",-E216,"")</f>
        <v/>
      </c>
      <c r="T215" s="4" t="str">
        <f t="shared" si="32"/>
        <v/>
      </c>
      <c r="U215" s="43">
        <f t="shared" si="33"/>
        <v>153.59309774008878</v>
      </c>
      <c r="V215" s="43">
        <f t="shared" si="34"/>
        <v>107.91472002798966</v>
      </c>
      <c r="W215" s="43">
        <f t="shared" si="35"/>
        <v>177.58210194922145</v>
      </c>
      <c r="X215" s="3">
        <f>U215/MAX(U$2:U215)-1</f>
        <v>-9.6004256654577125E-3</v>
      </c>
      <c r="Y215" s="3">
        <f>V215/MAX(V$2:V215)-1</f>
        <v>-0.15776482308398554</v>
      </c>
      <c r="Z215" s="3">
        <f>W215/MAX(W$2:W215)-1</f>
        <v>-1.7054553824807916E-3</v>
      </c>
      <c r="AA215" s="2"/>
      <c r="AF215" s="2"/>
      <c r="AG215" s="2"/>
      <c r="AH215" s="2"/>
      <c r="AI215" s="2"/>
    </row>
    <row r="216" spans="1:35" x14ac:dyDescent="0.25">
      <c r="A216" s="34">
        <v>40855</v>
      </c>
      <c r="B216" s="41">
        <v>27.48</v>
      </c>
      <c r="C216" s="4">
        <f t="shared" si="28"/>
        <v>-7.9396984924623104E-2</v>
      </c>
      <c r="D216" s="41">
        <v>125.2</v>
      </c>
      <c r="E216" s="4">
        <f t="shared" si="29"/>
        <v>1.2863036971118902E-2</v>
      </c>
      <c r="F216" s="44">
        <v>28.9</v>
      </c>
      <c r="G216" s="44">
        <v>28.35</v>
      </c>
      <c r="H216" s="41">
        <v>30.046288338050573</v>
      </c>
      <c r="I216" s="4">
        <f>G216/F216-1</f>
        <v>-1.9031141868511958E-2</v>
      </c>
      <c r="J216" s="4">
        <f>F216/B216-1</f>
        <v>5.1673944687045115E-2</v>
      </c>
      <c r="K216" s="41">
        <v>87.26</v>
      </c>
      <c r="L216" s="4">
        <f t="shared" si="30"/>
        <v>-4.6651371135146946E-2</v>
      </c>
      <c r="M216" s="43">
        <v>6.27</v>
      </c>
      <c r="N216" s="4">
        <f t="shared" si="31"/>
        <v>4.6744574290483953E-2</v>
      </c>
      <c r="O216" s="4" t="str">
        <f>IF(J216&lt;-2.5%,L217+IF(AC$2="Yes",E217,0),"")</f>
        <v/>
      </c>
      <c r="P216" s="4" t="str">
        <f>IF(AND(I216&gt;5%,I216&lt;20%),N217-IF(AC$2="Yes",E217,0),"")</f>
        <v/>
      </c>
      <c r="Q216" s="4" t="str">
        <f>IF(COUNT(O216:P216)=2,"",IF(COUNT(O216:P216)=1,SUM(O216:P216)+IF(AC$2="Yes",IF(O216&lt;&gt;"",E217,-E217),0),""))</f>
        <v/>
      </c>
      <c r="R216" s="4" t="str">
        <f>IF(O216&lt;&gt;"",E217,"")</f>
        <v/>
      </c>
      <c r="S216" s="4" t="str">
        <f>IF(P216&lt;&gt;"",-E217,"")</f>
        <v/>
      </c>
      <c r="T216" s="4" t="str">
        <f t="shared" si="32"/>
        <v/>
      </c>
      <c r="U216" s="43">
        <f t="shared" si="33"/>
        <v>153.59309774008878</v>
      </c>
      <c r="V216" s="43">
        <f t="shared" si="34"/>
        <v>107.91472002798966</v>
      </c>
      <c r="W216" s="43">
        <f t="shared" si="35"/>
        <v>177.58210194922145</v>
      </c>
      <c r="X216" s="3">
        <f>U216/MAX(U$2:U216)-1</f>
        <v>-9.6004256654577125E-3</v>
      </c>
      <c r="Y216" s="3">
        <f>V216/MAX(V$2:V216)-1</f>
        <v>-0.15776482308398554</v>
      </c>
      <c r="Z216" s="3">
        <f>W216/MAX(W$2:W216)-1</f>
        <v>-1.7054553824807916E-3</v>
      </c>
      <c r="AA216" s="2"/>
      <c r="AF216" s="2"/>
      <c r="AG216" s="2"/>
      <c r="AH216" s="2"/>
      <c r="AI216" s="2"/>
    </row>
    <row r="217" spans="1:35" x14ac:dyDescent="0.25">
      <c r="A217" s="34">
        <v>40856</v>
      </c>
      <c r="B217" s="41">
        <v>36.159999999999997</v>
      </c>
      <c r="C217" s="4">
        <f t="shared" si="28"/>
        <v>0.31586608442503628</v>
      </c>
      <c r="D217" s="41">
        <v>120.58</v>
      </c>
      <c r="E217" s="4">
        <f t="shared" si="29"/>
        <v>-3.6900958466453693E-2</v>
      </c>
      <c r="F217" s="44">
        <v>36.450000000000003</v>
      </c>
      <c r="G217" s="44">
        <v>33.450000000000003</v>
      </c>
      <c r="H217" s="41">
        <v>31.157872276586833</v>
      </c>
      <c r="I217" s="4">
        <f>G217/F217-1</f>
        <v>-8.2304526748971152E-2</v>
      </c>
      <c r="J217" s="4">
        <f>F217/B217-1</f>
        <v>8.019911504425048E-3</v>
      </c>
      <c r="K217" s="41">
        <v>103.56</v>
      </c>
      <c r="L217" s="4">
        <f t="shared" si="30"/>
        <v>0.18679807471922993</v>
      </c>
      <c r="M217" s="43">
        <v>5.09</v>
      </c>
      <c r="N217" s="4">
        <f t="shared" si="31"/>
        <v>-0.18819776714513559</v>
      </c>
      <c r="O217" s="4" t="str">
        <f>IF(J217&lt;-2.5%,L218+IF(AC$2="Yes",E218,0),"")</f>
        <v/>
      </c>
      <c r="P217" s="4" t="str">
        <f>IF(AND(I217&gt;5%,I217&lt;20%),N218-IF(AC$2="Yes",E218,0),"")</f>
        <v/>
      </c>
      <c r="Q217" s="4" t="str">
        <f>IF(COUNT(O217:P217)=2,"",IF(COUNT(O217:P217)=1,SUM(O217:P217)+IF(AC$2="Yes",IF(O217&lt;&gt;"",E218,-E218),0),""))</f>
        <v/>
      </c>
      <c r="R217" s="4" t="str">
        <f>IF(O217&lt;&gt;"",E218,"")</f>
        <v/>
      </c>
      <c r="S217" s="4" t="str">
        <f>IF(P217&lt;&gt;"",-E218,"")</f>
        <v/>
      </c>
      <c r="T217" s="4" t="str">
        <f t="shared" si="32"/>
        <v/>
      </c>
      <c r="U217" s="43">
        <f t="shared" si="33"/>
        <v>153.59309774008878</v>
      </c>
      <c r="V217" s="43">
        <f t="shared" si="34"/>
        <v>107.91472002798966</v>
      </c>
      <c r="W217" s="43">
        <f t="shared" si="35"/>
        <v>177.58210194922145</v>
      </c>
      <c r="X217" s="3">
        <f>U217/MAX(U$2:U217)-1</f>
        <v>-9.6004256654577125E-3</v>
      </c>
      <c r="Y217" s="3">
        <f>V217/MAX(V$2:V217)-1</f>
        <v>-0.15776482308398554</v>
      </c>
      <c r="Z217" s="3">
        <f>W217/MAX(W$2:W217)-1</f>
        <v>-1.7054553824807916E-3</v>
      </c>
      <c r="AA217" s="2"/>
      <c r="AF217" s="2"/>
      <c r="AG217" s="2"/>
      <c r="AH217" s="2"/>
      <c r="AI217" s="2"/>
    </row>
    <row r="218" spans="1:35" x14ac:dyDescent="0.25">
      <c r="A218" s="34">
        <v>40857</v>
      </c>
      <c r="B218" s="41">
        <v>32.81</v>
      </c>
      <c r="C218" s="4">
        <f t="shared" si="28"/>
        <v>-9.2643805309734373E-2</v>
      </c>
      <c r="D218" s="41">
        <v>121.71</v>
      </c>
      <c r="E218" s="4">
        <f t="shared" si="29"/>
        <v>9.3713717034333843E-3</v>
      </c>
      <c r="F218" s="44">
        <v>33.450000000000003</v>
      </c>
      <c r="G218" s="44">
        <v>31.5</v>
      </c>
      <c r="H218" s="41">
        <v>31.458259135389227</v>
      </c>
      <c r="I218" s="4">
        <f>G218/F218-1</f>
        <v>-5.8295964125560595E-2</v>
      </c>
      <c r="J218" s="4">
        <f>F218/B218-1</f>
        <v>1.9506248095092937E-2</v>
      </c>
      <c r="K218" s="41">
        <v>97.2</v>
      </c>
      <c r="L218" s="4">
        <f t="shared" si="30"/>
        <v>-6.1413673232908472E-2</v>
      </c>
      <c r="M218" s="43">
        <v>5.39</v>
      </c>
      <c r="N218" s="4">
        <f t="shared" si="31"/>
        <v>5.8939096267190516E-2</v>
      </c>
      <c r="O218" s="4" t="str">
        <f>IF(J218&lt;-2.5%,L219+IF(AC$2="Yes",E219,0),"")</f>
        <v/>
      </c>
      <c r="P218" s="4" t="str">
        <f>IF(AND(I218&gt;5%,I218&lt;20%),N219-IF(AC$2="Yes",E219,0),"")</f>
        <v/>
      </c>
      <c r="Q218" s="4" t="str">
        <f>IF(COUNT(O218:P218)=2,"",IF(COUNT(O218:P218)=1,SUM(O218:P218)+IF(AC$2="Yes",IF(O218&lt;&gt;"",E219,-E219),0),""))</f>
        <v/>
      </c>
      <c r="R218" s="4" t="str">
        <f>IF(O218&lt;&gt;"",E219,"")</f>
        <v/>
      </c>
      <c r="S218" s="4" t="str">
        <f>IF(P218&lt;&gt;"",-E219,"")</f>
        <v/>
      </c>
      <c r="T218" s="4" t="str">
        <f t="shared" si="32"/>
        <v/>
      </c>
      <c r="U218" s="43">
        <f t="shared" si="33"/>
        <v>153.59309774008878</v>
      </c>
      <c r="V218" s="43">
        <f t="shared" si="34"/>
        <v>107.91472002798966</v>
      </c>
      <c r="W218" s="43">
        <f t="shared" si="35"/>
        <v>177.58210194922145</v>
      </c>
      <c r="X218" s="3">
        <f>U218/MAX(U$2:U218)-1</f>
        <v>-9.6004256654577125E-3</v>
      </c>
      <c r="Y218" s="3">
        <f>V218/MAX(V$2:V218)-1</f>
        <v>-0.15776482308398554</v>
      </c>
      <c r="Z218" s="3">
        <f>W218/MAX(W$2:W218)-1</f>
        <v>-1.7054553824807916E-3</v>
      </c>
      <c r="AA218" s="2"/>
      <c r="AF218" s="2"/>
      <c r="AG218" s="2"/>
      <c r="AH218" s="2"/>
      <c r="AI218" s="2"/>
    </row>
    <row r="219" spans="1:35" x14ac:dyDescent="0.25">
      <c r="A219" s="34">
        <v>40858</v>
      </c>
      <c r="B219" s="41">
        <v>30.04</v>
      </c>
      <c r="C219" s="4">
        <f t="shared" si="28"/>
        <v>-8.4425480036574352E-2</v>
      </c>
      <c r="D219" s="41">
        <v>124</v>
      </c>
      <c r="E219" s="4">
        <f t="shared" si="29"/>
        <v>1.8815216498233589E-2</v>
      </c>
      <c r="F219" s="44">
        <v>31.4</v>
      </c>
      <c r="G219" s="44">
        <v>30.2</v>
      </c>
      <c r="H219" s="41">
        <v>31.200393838045731</v>
      </c>
      <c r="I219" s="4">
        <f>G219/F219-1</f>
        <v>-3.8216560509554132E-2</v>
      </c>
      <c r="J219" s="4">
        <f>F219/B219-1</f>
        <v>4.5272969374167804E-2</v>
      </c>
      <c r="K219" s="41">
        <v>92.95</v>
      </c>
      <c r="L219" s="4">
        <f t="shared" si="30"/>
        <v>-4.3724279835390956E-2</v>
      </c>
      <c r="M219" s="43">
        <v>5.61</v>
      </c>
      <c r="N219" s="4">
        <f t="shared" si="31"/>
        <v>4.081632653061229E-2</v>
      </c>
      <c r="O219" s="4" t="str">
        <f>IF(J219&lt;-2.5%,L220+IF(AC$2="Yes",E220,0),"")</f>
        <v/>
      </c>
      <c r="P219" s="4" t="str">
        <f>IF(AND(I219&gt;5%,I219&lt;20%),N220-IF(AC$2="Yes",E220,0),"")</f>
        <v/>
      </c>
      <c r="Q219" s="4" t="str">
        <f>IF(COUNT(O219:P219)=2,"",IF(COUNT(O219:P219)=1,SUM(O219:P219)+IF(AC$2="Yes",IF(O219&lt;&gt;"",E220,-E220),0),""))</f>
        <v/>
      </c>
      <c r="R219" s="4" t="str">
        <f>IF(O219&lt;&gt;"",E220,"")</f>
        <v/>
      </c>
      <c r="S219" s="4" t="str">
        <f>IF(P219&lt;&gt;"",-E220,"")</f>
        <v/>
      </c>
      <c r="T219" s="4" t="str">
        <f t="shared" si="32"/>
        <v/>
      </c>
      <c r="U219" s="43">
        <f t="shared" si="33"/>
        <v>153.59309774008878</v>
      </c>
      <c r="V219" s="43">
        <f t="shared" si="34"/>
        <v>107.91472002798966</v>
      </c>
      <c r="W219" s="43">
        <f t="shared" si="35"/>
        <v>177.58210194922145</v>
      </c>
      <c r="X219" s="3">
        <f>U219/MAX(U$2:U219)-1</f>
        <v>-9.6004256654577125E-3</v>
      </c>
      <c r="Y219" s="3">
        <f>V219/MAX(V$2:V219)-1</f>
        <v>-0.15776482308398554</v>
      </c>
      <c r="Z219" s="3">
        <f>W219/MAX(W$2:W219)-1</f>
        <v>-1.7054553824807916E-3</v>
      </c>
      <c r="AA219" s="2"/>
      <c r="AF219" s="2"/>
      <c r="AG219" s="2"/>
      <c r="AH219" s="2"/>
      <c r="AI219" s="2"/>
    </row>
    <row r="220" spans="1:35" x14ac:dyDescent="0.25">
      <c r="A220" s="34">
        <v>40861</v>
      </c>
      <c r="B220" s="41">
        <v>31.13</v>
      </c>
      <c r="C220" s="4">
        <f t="shared" si="28"/>
        <v>3.6284953395472774E-2</v>
      </c>
      <c r="D220" s="41">
        <v>122.83</v>
      </c>
      <c r="E220" s="4">
        <f t="shared" si="29"/>
        <v>-9.4354838709677091E-3</v>
      </c>
      <c r="F220" s="44">
        <v>32.1</v>
      </c>
      <c r="G220" s="44">
        <v>30.75</v>
      </c>
      <c r="H220" s="41">
        <v>31.187594958401053</v>
      </c>
      <c r="I220" s="4">
        <f>G220/F220-1</f>
        <v>-4.20560747663552E-2</v>
      </c>
      <c r="J220" s="4">
        <f>F220/B220-1</f>
        <v>3.1159653067780457E-2</v>
      </c>
      <c r="K220" s="41">
        <v>95.31</v>
      </c>
      <c r="L220" s="4">
        <f t="shared" si="30"/>
        <v>2.5389994620763856E-2</v>
      </c>
      <c r="M220" s="43">
        <v>5.47</v>
      </c>
      <c r="N220" s="4">
        <f t="shared" si="31"/>
        <v>-2.4955436720142665E-2</v>
      </c>
      <c r="O220" s="4" t="str">
        <f>IF(J220&lt;-2.5%,L221+IF(AC$2="Yes",E221,0),"")</f>
        <v/>
      </c>
      <c r="P220" s="4" t="str">
        <f>IF(AND(I220&gt;5%,I220&lt;20%),N221-IF(AC$2="Yes",E221,0),"")</f>
        <v/>
      </c>
      <c r="Q220" s="4" t="str">
        <f>IF(COUNT(O220:P220)=2,"",IF(COUNT(O220:P220)=1,SUM(O220:P220)+IF(AC$2="Yes",IF(O220&lt;&gt;"",E221,-E221),0),""))</f>
        <v/>
      </c>
      <c r="R220" s="4" t="str">
        <f>IF(O220&lt;&gt;"",E221,"")</f>
        <v/>
      </c>
      <c r="S220" s="4" t="str">
        <f>IF(P220&lt;&gt;"",-E221,"")</f>
        <v/>
      </c>
      <c r="T220" s="4" t="str">
        <f t="shared" si="32"/>
        <v/>
      </c>
      <c r="U220" s="43">
        <f t="shared" si="33"/>
        <v>153.59309774008878</v>
      </c>
      <c r="V220" s="43">
        <f t="shared" si="34"/>
        <v>107.91472002798966</v>
      </c>
      <c r="W220" s="43">
        <f t="shared" si="35"/>
        <v>177.58210194922145</v>
      </c>
      <c r="X220" s="3">
        <f>U220/MAX(U$2:U220)-1</f>
        <v>-9.6004256654577125E-3</v>
      </c>
      <c r="Y220" s="3">
        <f>V220/MAX(V$2:V220)-1</f>
        <v>-0.15776482308398554</v>
      </c>
      <c r="Z220" s="3">
        <f>W220/MAX(W$2:W220)-1</f>
        <v>-1.7054553824807916E-3</v>
      </c>
      <c r="AA220" s="2"/>
      <c r="AF220" s="2"/>
      <c r="AG220" s="2"/>
      <c r="AH220" s="2"/>
      <c r="AI220" s="2"/>
    </row>
    <row r="221" spans="1:35" x14ac:dyDescent="0.25">
      <c r="A221" s="34">
        <v>40862</v>
      </c>
      <c r="B221" s="41">
        <v>31.22</v>
      </c>
      <c r="C221" s="4">
        <f t="shared" si="28"/>
        <v>2.8911018310311398E-3</v>
      </c>
      <c r="D221" s="41">
        <v>123.44</v>
      </c>
      <c r="E221" s="4">
        <f t="shared" si="29"/>
        <v>4.9662134657657564E-3</v>
      </c>
      <c r="F221" s="44">
        <v>32.049999999999997</v>
      </c>
      <c r="G221" s="44">
        <v>30.7</v>
      </c>
      <c r="H221" s="41">
        <v>31.193486784146316</v>
      </c>
      <c r="I221" s="4">
        <f>G221/F221-1</f>
        <v>-4.2121684867394649E-2</v>
      </c>
      <c r="J221" s="4">
        <f>F221/B221-1</f>
        <v>2.6585522101217007E-2</v>
      </c>
      <c r="K221" s="41">
        <v>94.32</v>
      </c>
      <c r="L221" s="4">
        <f t="shared" si="30"/>
        <v>-1.0387157695939675E-2</v>
      </c>
      <c r="M221" s="43">
        <v>5.53</v>
      </c>
      <c r="N221" s="4">
        <f t="shared" si="31"/>
        <v>1.0968921389396868E-2</v>
      </c>
      <c r="O221" s="4" t="str">
        <f>IF(J221&lt;-2.5%,L222+IF(AC$2="Yes",E222,0),"")</f>
        <v/>
      </c>
      <c r="P221" s="4" t="str">
        <f>IF(AND(I221&gt;5%,I221&lt;20%),N222-IF(AC$2="Yes",E222,0),"")</f>
        <v/>
      </c>
      <c r="Q221" s="4" t="str">
        <f>IF(COUNT(O221:P221)=2,"",IF(COUNT(O221:P221)=1,SUM(O221:P221)+IF(AC$2="Yes",IF(O221&lt;&gt;"",E222,-E222),0),""))</f>
        <v/>
      </c>
      <c r="R221" s="4" t="str">
        <f>IF(O221&lt;&gt;"",E222,"")</f>
        <v/>
      </c>
      <c r="S221" s="4" t="str">
        <f>IF(P221&lt;&gt;"",-E222,"")</f>
        <v/>
      </c>
      <c r="T221" s="4" t="str">
        <f t="shared" si="32"/>
        <v/>
      </c>
      <c r="U221" s="43">
        <f t="shared" si="33"/>
        <v>153.59309774008878</v>
      </c>
      <c r="V221" s="43">
        <f t="shared" si="34"/>
        <v>107.91472002798966</v>
      </c>
      <c r="W221" s="43">
        <f t="shared" si="35"/>
        <v>177.58210194922145</v>
      </c>
      <c r="X221" s="3">
        <f>U221/MAX(U$2:U221)-1</f>
        <v>-9.6004256654577125E-3</v>
      </c>
      <c r="Y221" s="3">
        <f>V221/MAX(V$2:V221)-1</f>
        <v>-0.15776482308398554</v>
      </c>
      <c r="Z221" s="3">
        <f>W221/MAX(W$2:W221)-1</f>
        <v>-1.7054553824807916E-3</v>
      </c>
      <c r="AA221" s="2"/>
      <c r="AF221" s="2"/>
      <c r="AG221" s="2"/>
      <c r="AH221" s="2"/>
      <c r="AI221" s="2"/>
    </row>
    <row r="222" spans="1:35" x14ac:dyDescent="0.25">
      <c r="A222" s="34">
        <v>40863</v>
      </c>
      <c r="B222" s="41">
        <v>33.51</v>
      </c>
      <c r="C222" s="4">
        <f t="shared" si="28"/>
        <v>7.3350416399743823E-2</v>
      </c>
      <c r="D222" s="41">
        <v>121.48</v>
      </c>
      <c r="E222" s="4">
        <f t="shared" si="29"/>
        <v>-1.5878159429682404E-2</v>
      </c>
      <c r="F222" s="44">
        <v>32.65</v>
      </c>
      <c r="G222" s="44">
        <v>33.6</v>
      </c>
      <c r="H222" s="41">
        <v>31.614671005210621</v>
      </c>
      <c r="I222" s="4">
        <f>G222/F222-1</f>
        <v>2.9096477794793296E-2</v>
      </c>
      <c r="J222" s="4">
        <f>F222/B222-1</f>
        <v>-2.566398090122346E-2</v>
      </c>
      <c r="K222" s="41">
        <v>98.83</v>
      </c>
      <c r="L222" s="4">
        <f t="shared" si="30"/>
        <v>4.7815945716709107E-2</v>
      </c>
      <c r="M222" s="43">
        <v>5.27</v>
      </c>
      <c r="N222" s="4">
        <f t="shared" si="31"/>
        <v>-4.7016274864376206E-2</v>
      </c>
      <c r="O222" s="4">
        <f>IF(J222&lt;-2.5%,L223+IF(AC$2="Yes",E223,0),"")</f>
        <v>3.3692698147515965E-2</v>
      </c>
      <c r="P222" s="4" t="str">
        <f>IF(AND(I222&gt;5%,I222&lt;20%),N223-IF(AC$2="Yes",E223,0),"")</f>
        <v/>
      </c>
      <c r="Q222" s="4">
        <f>IF(COUNT(O222:P222)=2,"",IF(COUNT(O222:P222)=1,SUM(O222:P222)+IF(AC$2="Yes",IF(O222&lt;&gt;"",E223,-E223),0),""))</f>
        <v>1.7805309276919923E-2</v>
      </c>
      <c r="R222" s="4">
        <f>IF(O222&lt;&gt;"",E223,"")</f>
        <v>-1.5887388870596042E-2</v>
      </c>
      <c r="S222" s="4" t="str">
        <f>IF(P222&lt;&gt;"",-E223,"")</f>
        <v/>
      </c>
      <c r="T222" s="4">
        <f t="shared" si="32"/>
        <v>-1.5887388870596042E-2</v>
      </c>
      <c r="U222" s="43">
        <f t="shared" si="33"/>
        <v>158.76806361978751</v>
      </c>
      <c r="V222" s="43">
        <f t="shared" si="34"/>
        <v>107.91472002798966</v>
      </c>
      <c r="W222" s="43">
        <f t="shared" si="35"/>
        <v>180.74400619647287</v>
      </c>
      <c r="X222" s="3">
        <f>U222/MAX(U$2:U222)-1</f>
        <v>0</v>
      </c>
      <c r="Y222" s="3">
        <f>V222/MAX(V$2:V222)-1</f>
        <v>-0.15776482308398554</v>
      </c>
      <c r="Z222" s="3">
        <f>W222/MAX(W$2:W222)-1</f>
        <v>0</v>
      </c>
      <c r="AA222" s="2"/>
      <c r="AF222" s="2"/>
      <c r="AG222" s="2"/>
      <c r="AH222" s="2"/>
      <c r="AI222" s="2"/>
    </row>
    <row r="223" spans="1:35" x14ac:dyDescent="0.25">
      <c r="A223" s="34">
        <v>40864</v>
      </c>
      <c r="B223" s="41">
        <v>34.51</v>
      </c>
      <c r="C223" s="4">
        <f t="shared" si="28"/>
        <v>2.9841838257236741E-2</v>
      </c>
      <c r="D223" s="41">
        <v>119.55</v>
      </c>
      <c r="E223" s="4">
        <f t="shared" si="29"/>
        <v>-1.5887388870596042E-2</v>
      </c>
      <c r="F223" s="44">
        <v>33.75</v>
      </c>
      <c r="G223" s="44">
        <v>34.65</v>
      </c>
      <c r="H223" s="41">
        <v>32.141094458808688</v>
      </c>
      <c r="I223" s="4">
        <f>G223/F223-1</f>
        <v>2.6666666666666616E-2</v>
      </c>
      <c r="J223" s="4">
        <f>F223/B223-1</f>
        <v>-2.2022602144305958E-2</v>
      </c>
      <c r="K223" s="41">
        <v>103.73</v>
      </c>
      <c r="L223" s="4">
        <f t="shared" si="30"/>
        <v>4.9580087018112007E-2</v>
      </c>
      <c r="M223" s="43">
        <v>5.03</v>
      </c>
      <c r="N223" s="4">
        <f t="shared" si="31"/>
        <v>-4.554079696394675E-2</v>
      </c>
      <c r="O223" s="4" t="str">
        <f>IF(J223&lt;-2.5%,L224+IF(AC$2="Yes",E224,0),"")</f>
        <v/>
      </c>
      <c r="P223" s="4" t="str">
        <f>IF(AND(I223&gt;5%,I223&lt;20%),N224-IF(AC$2="Yes",E224,0),"")</f>
        <v/>
      </c>
      <c r="Q223" s="4" t="str">
        <f>IF(COUNT(O223:P223)=2,"",IF(COUNT(O223:P223)=1,SUM(O223:P223)+IF(AC$2="Yes",IF(O223&lt;&gt;"",E224,-E224),0),""))</f>
        <v/>
      </c>
      <c r="R223" s="4" t="str">
        <f>IF(O223&lt;&gt;"",E224,"")</f>
        <v/>
      </c>
      <c r="S223" s="4" t="str">
        <f>IF(P223&lt;&gt;"",-E224,"")</f>
        <v/>
      </c>
      <c r="T223" s="4" t="str">
        <f t="shared" si="32"/>
        <v/>
      </c>
      <c r="U223" s="43">
        <f t="shared" si="33"/>
        <v>158.76806361978751</v>
      </c>
      <c r="V223" s="43">
        <f t="shared" si="34"/>
        <v>107.91472002798966</v>
      </c>
      <c r="W223" s="43">
        <f t="shared" si="35"/>
        <v>180.74400619647287</v>
      </c>
      <c r="X223" s="3">
        <f>U223/MAX(U$2:U223)-1</f>
        <v>0</v>
      </c>
      <c r="Y223" s="3">
        <f>V223/MAX(V$2:V223)-1</f>
        <v>-0.15776482308398554</v>
      </c>
      <c r="Z223" s="3">
        <f>W223/MAX(W$2:W223)-1</f>
        <v>0</v>
      </c>
      <c r="AA223" s="2"/>
      <c r="AF223" s="2"/>
      <c r="AG223" s="2"/>
      <c r="AH223" s="2"/>
      <c r="AI223" s="2"/>
    </row>
    <row r="224" spans="1:35" x14ac:dyDescent="0.25">
      <c r="A224" s="34">
        <v>40865</v>
      </c>
      <c r="B224" s="41">
        <v>32</v>
      </c>
      <c r="C224" s="4">
        <f t="shared" ref="C224:C287" si="36">B224/B223-1</f>
        <v>-7.2732541292378938E-2</v>
      </c>
      <c r="D224" s="41">
        <v>119.42</v>
      </c>
      <c r="E224" s="4">
        <f t="shared" ref="E224:E287" si="37">D224/D223-1</f>
        <v>-1.0874111250522844E-3</v>
      </c>
      <c r="F224" s="44">
        <v>32.35</v>
      </c>
      <c r="G224" s="44">
        <v>33.75</v>
      </c>
      <c r="H224" s="41">
        <v>32.115440920843469</v>
      </c>
      <c r="I224" s="4">
        <f>G224/F224-1</f>
        <v>4.3276661514683123E-2</v>
      </c>
      <c r="J224" s="4">
        <f>F224/B224-1</f>
        <v>1.0937500000000044E-2</v>
      </c>
      <c r="K224" s="41">
        <v>100.13</v>
      </c>
      <c r="L224" s="4">
        <f t="shared" si="30"/>
        <v>-3.4705485394775026E-2</v>
      </c>
      <c r="M224" s="43">
        <v>5.17</v>
      </c>
      <c r="N224" s="4">
        <f t="shared" si="31"/>
        <v>2.7833001988071482E-2</v>
      </c>
      <c r="O224" s="4" t="str">
        <f>IF(J224&lt;-2.5%,L225+IF(AC$2="Yes",E225,0),"")</f>
        <v/>
      </c>
      <c r="P224" s="4" t="str">
        <f>IF(AND(I224&gt;5%,I224&lt;20%),N225-IF(AC$2="Yes",E225,0),"")</f>
        <v/>
      </c>
      <c r="Q224" s="4" t="str">
        <f>IF(COUNT(O224:P224)=2,"",IF(COUNT(O224:P224)=1,SUM(O224:P224)+IF(AC$2="Yes",IF(O224&lt;&gt;"",E225,-E225),0),""))</f>
        <v/>
      </c>
      <c r="R224" s="4" t="str">
        <f>IF(O224&lt;&gt;"",E225,"")</f>
        <v/>
      </c>
      <c r="S224" s="4" t="str">
        <f>IF(P224&lt;&gt;"",-E225,"")</f>
        <v/>
      </c>
      <c r="T224" s="4" t="str">
        <f t="shared" si="32"/>
        <v/>
      </c>
      <c r="U224" s="43">
        <f t="shared" si="33"/>
        <v>158.76806361978751</v>
      </c>
      <c r="V224" s="43">
        <f t="shared" si="34"/>
        <v>107.91472002798966</v>
      </c>
      <c r="W224" s="43">
        <f t="shared" si="35"/>
        <v>180.74400619647287</v>
      </c>
      <c r="X224" s="3">
        <f>U224/MAX(U$2:U224)-1</f>
        <v>0</v>
      </c>
      <c r="Y224" s="3">
        <f>V224/MAX(V$2:V224)-1</f>
        <v>-0.15776482308398554</v>
      </c>
      <c r="Z224" s="3">
        <f>W224/MAX(W$2:W224)-1</f>
        <v>0</v>
      </c>
      <c r="AA224" s="2"/>
      <c r="AF224" s="2"/>
      <c r="AG224" s="2"/>
      <c r="AH224" s="2"/>
      <c r="AI224" s="2"/>
    </row>
    <row r="225" spans="1:35" x14ac:dyDescent="0.25">
      <c r="A225" s="34">
        <v>40868</v>
      </c>
      <c r="B225" s="41">
        <v>32.909999999999997</v>
      </c>
      <c r="C225" s="4">
        <f t="shared" si="36"/>
        <v>2.8437499999999893E-2</v>
      </c>
      <c r="D225" s="41">
        <v>117.15</v>
      </c>
      <c r="E225" s="4">
        <f t="shared" si="37"/>
        <v>-1.9008541282867109E-2</v>
      </c>
      <c r="F225" s="44">
        <v>32.950000000000003</v>
      </c>
      <c r="G225" s="44">
        <v>34.340000000000003</v>
      </c>
      <c r="H225" s="41">
        <v>32.259906207962835</v>
      </c>
      <c r="I225" s="4">
        <f>G225/F225-1</f>
        <v>4.2185128983307951E-2</v>
      </c>
      <c r="J225" s="4">
        <f>F225/B225-1</f>
        <v>1.2154360376785966E-3</v>
      </c>
      <c r="K225" s="41">
        <v>101.38</v>
      </c>
      <c r="L225" s="4">
        <f t="shared" si="30"/>
        <v>1.2483771097573149E-2</v>
      </c>
      <c r="M225" s="43">
        <v>5.1100000000000003</v>
      </c>
      <c r="N225" s="4">
        <f t="shared" si="31"/>
        <v>-1.1605415860734936E-2</v>
      </c>
      <c r="O225" s="4" t="str">
        <f>IF(J225&lt;-2.5%,L226+IF(AC$2="Yes",E226,0),"")</f>
        <v/>
      </c>
      <c r="P225" s="4" t="str">
        <f>IF(AND(I225&gt;5%,I225&lt;20%),N226-IF(AC$2="Yes",E226,0),"")</f>
        <v/>
      </c>
      <c r="Q225" s="4" t="str">
        <f>IF(COUNT(O225:P225)=2,"",IF(COUNT(O225:P225)=1,SUM(O225:P225)+IF(AC$2="Yes",IF(O225&lt;&gt;"",E226,-E226),0),""))</f>
        <v/>
      </c>
      <c r="R225" s="4" t="str">
        <f>IF(O225&lt;&gt;"",E226,"")</f>
        <v/>
      </c>
      <c r="S225" s="4" t="str">
        <f>IF(P225&lt;&gt;"",-E226,"")</f>
        <v/>
      </c>
      <c r="T225" s="4" t="str">
        <f t="shared" si="32"/>
        <v/>
      </c>
      <c r="U225" s="43">
        <f t="shared" si="33"/>
        <v>158.76806361978751</v>
      </c>
      <c r="V225" s="43">
        <f t="shared" si="34"/>
        <v>107.91472002798966</v>
      </c>
      <c r="W225" s="43">
        <f t="shared" si="35"/>
        <v>180.74400619647287</v>
      </c>
      <c r="X225" s="3">
        <f>U225/MAX(U$2:U225)-1</f>
        <v>0</v>
      </c>
      <c r="Y225" s="3">
        <f>V225/MAX(V$2:V225)-1</f>
        <v>-0.15776482308398554</v>
      </c>
      <c r="Z225" s="3">
        <f>W225/MAX(W$2:W225)-1</f>
        <v>0</v>
      </c>
      <c r="AA225" s="2"/>
      <c r="AF225" s="2"/>
      <c r="AG225" s="2"/>
      <c r="AH225" s="2"/>
      <c r="AI225" s="2"/>
    </row>
    <row r="226" spans="1:35" x14ac:dyDescent="0.25">
      <c r="A226" s="34">
        <v>40869</v>
      </c>
      <c r="B226" s="41">
        <v>31.97</v>
      </c>
      <c r="C226" s="4">
        <f t="shared" si="36"/>
        <v>-2.8562746885445134E-2</v>
      </c>
      <c r="D226" s="41">
        <v>116.69</v>
      </c>
      <c r="E226" s="4">
        <f t="shared" si="37"/>
        <v>-3.9265898420828282E-3</v>
      </c>
      <c r="F226" s="44">
        <v>32.299999999999997</v>
      </c>
      <c r="G226" s="44">
        <v>33.85</v>
      </c>
      <c r="H226" s="41">
        <v>32.207195988333226</v>
      </c>
      <c r="I226" s="4">
        <f>G226/F226-1</f>
        <v>4.7987616099071317E-2</v>
      </c>
      <c r="J226" s="4">
        <f>F226/B226-1</f>
        <v>1.0322177040975822E-2</v>
      </c>
      <c r="K226" s="41">
        <v>99.11</v>
      </c>
      <c r="L226" s="4">
        <f t="shared" si="30"/>
        <v>-2.2391004142828907E-2</v>
      </c>
      <c r="M226" s="43">
        <v>5.21</v>
      </c>
      <c r="N226" s="4">
        <f t="shared" si="31"/>
        <v>1.9569471624266033E-2</v>
      </c>
      <c r="O226" s="4" t="str">
        <f>IF(J226&lt;-2.5%,L227+IF(AC$2="Yes",E227,0),"")</f>
        <v/>
      </c>
      <c r="P226" s="4" t="str">
        <f>IF(AND(I226&gt;5%,I226&lt;20%),N227-IF(AC$2="Yes",E227,0),"")</f>
        <v/>
      </c>
      <c r="Q226" s="4" t="str">
        <f>IF(COUNT(O226:P226)=2,"",IF(COUNT(O226:P226)=1,SUM(O226:P226)+IF(AC$2="Yes",IF(O226&lt;&gt;"",E227,-E227),0),""))</f>
        <v/>
      </c>
      <c r="R226" s="4" t="str">
        <f>IF(O226&lt;&gt;"",E227,"")</f>
        <v/>
      </c>
      <c r="S226" s="4" t="str">
        <f>IF(P226&lt;&gt;"",-E227,"")</f>
        <v/>
      </c>
      <c r="T226" s="4" t="str">
        <f t="shared" si="32"/>
        <v/>
      </c>
      <c r="U226" s="43">
        <f t="shared" si="33"/>
        <v>158.76806361978751</v>
      </c>
      <c r="V226" s="43">
        <f t="shared" si="34"/>
        <v>107.91472002798966</v>
      </c>
      <c r="W226" s="43">
        <f t="shared" si="35"/>
        <v>180.74400619647287</v>
      </c>
      <c r="X226" s="3">
        <f>U226/MAX(U$2:U226)-1</f>
        <v>0</v>
      </c>
      <c r="Y226" s="3">
        <f>V226/MAX(V$2:V226)-1</f>
        <v>-0.15776482308398554</v>
      </c>
      <c r="Z226" s="3">
        <f>W226/MAX(W$2:W226)-1</f>
        <v>0</v>
      </c>
      <c r="AA226" s="2"/>
      <c r="AF226" s="2"/>
      <c r="AG226" s="2"/>
      <c r="AH226" s="2"/>
      <c r="AI226" s="2"/>
    </row>
    <row r="227" spans="1:35" x14ac:dyDescent="0.25">
      <c r="A227" s="34">
        <v>40870</v>
      </c>
      <c r="B227" s="41">
        <v>33.979999999999997</v>
      </c>
      <c r="C227" s="4">
        <f t="shared" si="36"/>
        <v>6.2871441976853237E-2</v>
      </c>
      <c r="D227" s="41">
        <v>114.12</v>
      </c>
      <c r="E227" s="4">
        <f t="shared" si="37"/>
        <v>-2.2024166595252304E-2</v>
      </c>
      <c r="F227" s="44">
        <v>33.6</v>
      </c>
      <c r="G227" s="44">
        <v>35.049999999999997</v>
      </c>
      <c r="H227" s="41">
        <v>32.529523990454457</v>
      </c>
      <c r="I227" s="4">
        <f>G227/F227-1</f>
        <v>4.3154761904761862E-2</v>
      </c>
      <c r="J227" s="4">
        <f>F227/B227-1</f>
        <v>-1.1183048852265953E-2</v>
      </c>
      <c r="K227" s="41">
        <v>103.71</v>
      </c>
      <c r="L227" s="4">
        <f t="shared" si="30"/>
        <v>4.6413076379780094E-2</v>
      </c>
      <c r="M227" s="43">
        <v>4.99</v>
      </c>
      <c r="N227" s="4">
        <f t="shared" si="31"/>
        <v>-4.2226487523992273E-2</v>
      </c>
      <c r="O227" s="4" t="str">
        <f>IF(J227&lt;-2.5%,L228+IF(AC$2="Yes",E228,0),"")</f>
        <v/>
      </c>
      <c r="P227" s="4" t="str">
        <f>IF(AND(I227&gt;5%,I227&lt;20%),N228-IF(AC$2="Yes",E228,0),"")</f>
        <v/>
      </c>
      <c r="Q227" s="4" t="str">
        <f>IF(COUNT(O227:P227)=2,"",IF(COUNT(O227:P227)=1,SUM(O227:P227)+IF(AC$2="Yes",IF(O227&lt;&gt;"",E228,-E228),0),""))</f>
        <v/>
      </c>
      <c r="R227" s="4" t="str">
        <f>IF(O227&lt;&gt;"",E228,"")</f>
        <v/>
      </c>
      <c r="S227" s="4" t="str">
        <f>IF(P227&lt;&gt;"",-E228,"")</f>
        <v/>
      </c>
      <c r="T227" s="4" t="str">
        <f t="shared" si="32"/>
        <v/>
      </c>
      <c r="U227" s="43">
        <f t="shared" si="33"/>
        <v>158.76806361978751</v>
      </c>
      <c r="V227" s="43">
        <f t="shared" si="34"/>
        <v>107.91472002798966</v>
      </c>
      <c r="W227" s="43">
        <f t="shared" si="35"/>
        <v>180.74400619647287</v>
      </c>
      <c r="X227" s="3">
        <f>U227/MAX(U$2:U227)-1</f>
        <v>0</v>
      </c>
      <c r="Y227" s="3">
        <f>V227/MAX(V$2:V227)-1</f>
        <v>-0.15776482308398554</v>
      </c>
      <c r="Z227" s="3">
        <f>W227/MAX(W$2:W227)-1</f>
        <v>0</v>
      </c>
      <c r="AA227" s="2"/>
      <c r="AF227" s="2"/>
      <c r="AG227" s="2"/>
      <c r="AH227" s="2"/>
      <c r="AI227" s="2"/>
    </row>
    <row r="228" spans="1:35" x14ac:dyDescent="0.25">
      <c r="A228" s="34">
        <v>40872</v>
      </c>
      <c r="B228" s="41">
        <v>34.47</v>
      </c>
      <c r="C228" s="4">
        <f t="shared" si="36"/>
        <v>1.4420247204237846E-2</v>
      </c>
      <c r="D228" s="41">
        <v>113.9</v>
      </c>
      <c r="E228" s="4">
        <f t="shared" si="37"/>
        <v>-1.92779530318965E-3</v>
      </c>
      <c r="F228" s="44">
        <v>34.5</v>
      </c>
      <c r="G228" s="44">
        <v>35.6</v>
      </c>
      <c r="H228" s="41">
        <v>32.88233781037183</v>
      </c>
      <c r="I228" s="4">
        <f>G228/F228-1</f>
        <v>3.1884057971014457E-2</v>
      </c>
      <c r="J228" s="4">
        <f>F228/B228-1</f>
        <v>8.7032201914705176E-4</v>
      </c>
      <c r="K228" s="41">
        <v>105.06</v>
      </c>
      <c r="L228" s="4">
        <f t="shared" si="30"/>
        <v>1.3017066820943057E-2</v>
      </c>
      <c r="M228" s="43">
        <v>4.91</v>
      </c>
      <c r="N228" s="4">
        <f t="shared" si="31"/>
        <v>-1.6032064128256529E-2</v>
      </c>
      <c r="O228" s="4" t="str">
        <f>IF(J228&lt;-2.5%,L229+IF(AC$2="Yes",E229,0),"")</f>
        <v/>
      </c>
      <c r="P228" s="4" t="str">
        <f>IF(AND(I228&gt;5%,I228&lt;20%),N229-IF(AC$2="Yes",E229,0),"")</f>
        <v/>
      </c>
      <c r="Q228" s="4" t="str">
        <f>IF(COUNT(O228:P228)=2,"",IF(COUNT(O228:P228)=1,SUM(O228:P228)+IF(AC$2="Yes",IF(O228&lt;&gt;"",E229,-E229),0),""))</f>
        <v/>
      </c>
      <c r="R228" s="4" t="str">
        <f>IF(O228&lt;&gt;"",E229,"")</f>
        <v/>
      </c>
      <c r="S228" s="4" t="str">
        <f>IF(P228&lt;&gt;"",-E229,"")</f>
        <v/>
      </c>
      <c r="T228" s="4" t="str">
        <f t="shared" si="32"/>
        <v/>
      </c>
      <c r="U228" s="43">
        <f t="shared" si="33"/>
        <v>158.76806361978751</v>
      </c>
      <c r="V228" s="43">
        <f t="shared" si="34"/>
        <v>107.91472002798966</v>
      </c>
      <c r="W228" s="43">
        <f t="shared" si="35"/>
        <v>180.74400619647287</v>
      </c>
      <c r="X228" s="3">
        <f>U228/MAX(U$2:U228)-1</f>
        <v>0</v>
      </c>
      <c r="Y228" s="3">
        <f>V228/MAX(V$2:V228)-1</f>
        <v>-0.15776482308398554</v>
      </c>
      <c r="Z228" s="3">
        <f>W228/MAX(W$2:W228)-1</f>
        <v>0</v>
      </c>
      <c r="AA228" s="2"/>
      <c r="AF228" s="2"/>
      <c r="AG228" s="2"/>
      <c r="AH228" s="2"/>
      <c r="AI228" s="2"/>
    </row>
    <row r="229" spans="1:35" x14ac:dyDescent="0.25">
      <c r="A229" s="34">
        <v>40875</v>
      </c>
      <c r="B229" s="41">
        <v>32.130000000000003</v>
      </c>
      <c r="C229" s="4">
        <f t="shared" si="36"/>
        <v>-6.788511749347248E-2</v>
      </c>
      <c r="D229" s="41">
        <v>117.2</v>
      </c>
      <c r="E229" s="4">
        <f t="shared" si="37"/>
        <v>2.8972783143107916E-2</v>
      </c>
      <c r="F229" s="44">
        <v>32</v>
      </c>
      <c r="G229" s="44">
        <v>33.700000000000003</v>
      </c>
      <c r="H229" s="41">
        <v>32.74554911757695</v>
      </c>
      <c r="I229" s="4">
        <f>G229/F229-1</f>
        <v>5.3125000000000089E-2</v>
      </c>
      <c r="J229" s="4">
        <f>F229/B229-1</f>
        <v>-4.046062869592415E-3</v>
      </c>
      <c r="K229" s="41">
        <v>99.96</v>
      </c>
      <c r="L229" s="4">
        <f t="shared" si="30"/>
        <v>-4.8543689320388439E-2</v>
      </c>
      <c r="M229" s="43">
        <v>5.13</v>
      </c>
      <c r="N229" s="4">
        <f t="shared" si="31"/>
        <v>4.4806517311609007E-2</v>
      </c>
      <c r="O229" s="4" t="str">
        <f>IF(J229&lt;-2.5%,L230+IF(AC$2="Yes",E230,0),"")</f>
        <v/>
      </c>
      <c r="P229" s="4">
        <f>IF(AND(I229&gt;5%,I229&lt;20%),N230-IF(AC$2="Yes",E230,0),"")</f>
        <v>1.6677477729211354E-2</v>
      </c>
      <c r="Q229" s="4">
        <f>IF(COUNT(O229:P229)=2,"",IF(COUNT(O229:P229)=1,SUM(O229:P229)+IF(AC$2="Yes",IF(O229&lt;&gt;"",E230,-E230),0),""))</f>
        <v>1.3861778070508368E-2</v>
      </c>
      <c r="R229" s="4" t="str">
        <f>IF(O229&lt;&gt;"",E230,"")</f>
        <v/>
      </c>
      <c r="S229" s="4">
        <f>IF(P229&lt;&gt;"",-E230,"")</f>
        <v>-2.8156996587029859E-3</v>
      </c>
      <c r="T229" s="4">
        <f t="shared" si="32"/>
        <v>-2.8156996587029859E-3</v>
      </c>
      <c r="U229" s="43">
        <f t="shared" si="33"/>
        <v>158.76806361978751</v>
      </c>
      <c r="V229" s="43">
        <f t="shared" si="34"/>
        <v>109.71446536791053</v>
      </c>
      <c r="W229" s="43">
        <f t="shared" si="35"/>
        <v>183.24943949794297</v>
      </c>
      <c r="X229" s="3">
        <f>U229/MAX(U$2:U229)-1</f>
        <v>0</v>
      </c>
      <c r="Y229" s="3">
        <f>V229/MAX(V$2:V229)-1</f>
        <v>-0.14371846467821037</v>
      </c>
      <c r="Z229" s="3">
        <f>W229/MAX(W$2:W229)-1</f>
        <v>0</v>
      </c>
      <c r="AA229" s="2"/>
      <c r="AF229" s="2"/>
      <c r="AG229" s="2"/>
      <c r="AH229" s="2"/>
      <c r="AI229" s="2"/>
    </row>
    <row r="230" spans="1:35" x14ac:dyDescent="0.25">
      <c r="A230" s="34">
        <v>40876</v>
      </c>
      <c r="B230" s="41">
        <v>30.64</v>
      </c>
      <c r="C230" s="4">
        <f t="shared" si="36"/>
        <v>-4.637410519763463E-2</v>
      </c>
      <c r="D230" s="41">
        <v>117.53</v>
      </c>
      <c r="E230" s="4">
        <f t="shared" si="37"/>
        <v>2.8156996587029859E-3</v>
      </c>
      <c r="F230" s="44">
        <v>31.35</v>
      </c>
      <c r="G230" s="44">
        <v>33.200000000000003</v>
      </c>
      <c r="H230" s="41">
        <v>32.36272200529023</v>
      </c>
      <c r="I230" s="4">
        <f>G230/F230-1</f>
        <v>5.9011164274322292E-2</v>
      </c>
      <c r="J230" s="4">
        <f>F230/B230-1</f>
        <v>2.3172323759791169E-2</v>
      </c>
      <c r="K230" s="41">
        <v>97.9</v>
      </c>
      <c r="L230" s="4">
        <f t="shared" si="30"/>
        <v>-2.0608243297318807E-2</v>
      </c>
      <c r="M230" s="43">
        <v>5.23</v>
      </c>
      <c r="N230" s="4">
        <f t="shared" si="31"/>
        <v>1.949317738791434E-2</v>
      </c>
      <c r="O230" s="4" t="str">
        <f>IF(J230&lt;-2.5%,L231+IF(AC$2="Yes",E231,0),"")</f>
        <v/>
      </c>
      <c r="P230" s="4">
        <f>IF(AND(I230&gt;5%,I230&lt;20%),N231-IF(AC$2="Yes",E231,0),"")</f>
        <v>5.0597227606669293E-2</v>
      </c>
      <c r="Q230" s="4">
        <f>IF(COUNT(O230:P230)=2,"",IF(COUNT(O230:P230)=1,SUM(O230:P230)+IF(AC$2="Yes",IF(O230&lt;&gt;"",E231,-E231),0),""))</f>
        <v>9.4162525364744898E-3</v>
      </c>
      <c r="R230" s="4" t="str">
        <f>IF(O230&lt;&gt;"",E231,"")</f>
        <v/>
      </c>
      <c r="S230" s="4">
        <f>IF(P230&lt;&gt;"",-E231,"")</f>
        <v>-4.1180975070194803E-2</v>
      </c>
      <c r="T230" s="4">
        <f t="shared" si="32"/>
        <v>-4.1180975070194803E-2</v>
      </c>
      <c r="U230" s="43">
        <f t="shared" si="33"/>
        <v>158.76806361978751</v>
      </c>
      <c r="V230" s="43">
        <f t="shared" si="34"/>
        <v>115.26571314387473</v>
      </c>
      <c r="W230" s="43">
        <f t="shared" si="35"/>
        <v>184.97496249742301</v>
      </c>
      <c r="X230" s="3">
        <f>U230/MAX(U$2:U230)-1</f>
        <v>0</v>
      </c>
      <c r="Y230" s="3">
        <f>V230/MAX(V$2:V230)-1</f>
        <v>-0.10039299294014559</v>
      </c>
      <c r="Z230" s="3">
        <f>W230/MAX(W$2:W230)-1</f>
        <v>0</v>
      </c>
      <c r="AA230" s="2"/>
      <c r="AF230" s="2"/>
      <c r="AG230" s="2"/>
      <c r="AH230" s="2"/>
      <c r="AI230" s="2"/>
    </row>
    <row r="231" spans="1:35" x14ac:dyDescent="0.25">
      <c r="A231" s="34">
        <v>40877</v>
      </c>
      <c r="B231" s="41">
        <v>27.8</v>
      </c>
      <c r="C231" s="4">
        <f t="shared" si="36"/>
        <v>-9.2689295039164454E-2</v>
      </c>
      <c r="D231" s="41">
        <v>122.37</v>
      </c>
      <c r="E231" s="4">
        <f t="shared" si="37"/>
        <v>4.1180975070194803E-2</v>
      </c>
      <c r="F231" s="44">
        <v>28.35</v>
      </c>
      <c r="G231" s="44">
        <v>30.9</v>
      </c>
      <c r="H231" s="41">
        <v>31.533136186146553</v>
      </c>
      <c r="I231" s="4">
        <f>G231/F231-1</f>
        <v>8.9947089947089776E-2</v>
      </c>
      <c r="J231" s="4">
        <f>F231/B231-1</f>
        <v>1.9784172661870603E-2</v>
      </c>
      <c r="K231" s="41">
        <v>89.21</v>
      </c>
      <c r="L231" s="4">
        <f t="shared" si="30"/>
        <v>-8.8764044943820286E-2</v>
      </c>
      <c r="M231" s="43">
        <v>5.71</v>
      </c>
      <c r="N231" s="4">
        <f t="shared" si="31"/>
        <v>9.1778202676864096E-2</v>
      </c>
      <c r="O231" s="4" t="str">
        <f>IF(J231&lt;-2.5%,L232+IF(AC$2="Yes",E232,0),"")</f>
        <v/>
      </c>
      <c r="P231" s="4">
        <f>IF(AND(I231&gt;5%,I231&lt;20%),N232-IF(AC$2="Yes",E232,0),"")</f>
        <v>2.2930514057807994E-2</v>
      </c>
      <c r="Q231" s="4">
        <f>IF(COUNT(O231:P231)=2,"",IF(COUNT(O231:P231)=1,SUM(O231:P231)+IF(AC$2="Yes",IF(O231&lt;&gt;"",E232,-E232),0),""))</f>
        <v>2.3093952809136065E-2</v>
      </c>
      <c r="R231" s="4" t="str">
        <f>IF(O231&lt;&gt;"",E232,"")</f>
        <v/>
      </c>
      <c r="S231" s="4">
        <f>IF(P231&lt;&gt;"",-E232,"")</f>
        <v>1.6343875132807106E-4</v>
      </c>
      <c r="T231" s="4">
        <f t="shared" si="32"/>
        <v>1.6343875132807106E-4</v>
      </c>
      <c r="U231" s="43">
        <f t="shared" si="33"/>
        <v>158.76806361978751</v>
      </c>
      <c r="V231" s="43">
        <f t="shared" si="34"/>
        <v>117.90881519950362</v>
      </c>
      <c r="W231" s="43">
        <f t="shared" si="35"/>
        <v>189.24676555221021</v>
      </c>
      <c r="X231" s="3">
        <f>U231/MAX(U$2:U231)-1</f>
        <v>0</v>
      </c>
      <c r="Y231" s="3">
        <f>V231/MAX(V$2:V231)-1</f>
        <v>-7.9764541818256984E-2</v>
      </c>
      <c r="Z231" s="3">
        <f>W231/MAX(W$2:W231)-1</f>
        <v>0</v>
      </c>
      <c r="AA231" s="2"/>
      <c r="AF231" s="2"/>
      <c r="AG231" s="2"/>
      <c r="AH231" s="2"/>
      <c r="AI231" s="2"/>
    </row>
    <row r="232" spans="1:35" x14ac:dyDescent="0.25">
      <c r="A232" s="34">
        <v>40878</v>
      </c>
      <c r="B232" s="41">
        <v>27.41</v>
      </c>
      <c r="C232" s="4">
        <f t="shared" si="36"/>
        <v>-1.4028776978417312E-2</v>
      </c>
      <c r="D232" s="41">
        <v>122.35</v>
      </c>
      <c r="E232" s="4">
        <f t="shared" si="37"/>
        <v>-1.6343875132807106E-4</v>
      </c>
      <c r="F232" s="44">
        <v>27.9</v>
      </c>
      <c r="G232" s="44">
        <v>30.15</v>
      </c>
      <c r="H232" s="41">
        <v>30.783475061392636</v>
      </c>
      <c r="I232" s="4">
        <f>G232/F232-1</f>
        <v>8.0645161290322509E-2</v>
      </c>
      <c r="J232" s="4">
        <f>F232/B232-1</f>
        <v>1.787668734038661E-2</v>
      </c>
      <c r="K232" s="41">
        <v>87.08</v>
      </c>
      <c r="L232" s="4">
        <f t="shared" si="30"/>
        <v>-2.3876247057504685E-2</v>
      </c>
      <c r="M232" s="43">
        <v>5.84</v>
      </c>
      <c r="N232" s="4">
        <f t="shared" si="31"/>
        <v>2.2767075306479923E-2</v>
      </c>
      <c r="O232" s="4" t="str">
        <f>IF(J232&lt;-2.5%,L233+IF(AC$2="Yes",E233,0),"")</f>
        <v/>
      </c>
      <c r="P232" s="4">
        <f>IF(AND(I232&gt;5%,I232&lt;20%),N233-IF(AC$2="Yes",E233,0),"")</f>
        <v>2.6113888406826824E-3</v>
      </c>
      <c r="Q232" s="4">
        <f>IF(COUNT(O232:P232)=2,"",IF(COUNT(O232:P232)=1,SUM(O232:P232)+IF(AC$2="Yes",IF(O232&lt;&gt;"",E233,-E233),0),""))</f>
        <v>3.5104489142421258E-3</v>
      </c>
      <c r="R232" s="4" t="str">
        <f>IF(O232&lt;&gt;"",E233,"")</f>
        <v/>
      </c>
      <c r="S232" s="4">
        <f>IF(P232&lt;&gt;"",-E233,"")</f>
        <v>8.990600735594434E-4</v>
      </c>
      <c r="T232" s="4">
        <f t="shared" si="32"/>
        <v>8.990600735594434E-4</v>
      </c>
      <c r="U232" s="43">
        <f t="shared" si="33"/>
        <v>158.76806361978751</v>
      </c>
      <c r="V232" s="43">
        <f t="shared" si="34"/>
        <v>118.21672096373372</v>
      </c>
      <c r="W232" s="43">
        <f t="shared" si="35"/>
        <v>189.91110665486678</v>
      </c>
      <c r="X232" s="3">
        <f>U232/MAX(U$2:U232)-1</f>
        <v>0</v>
      </c>
      <c r="Y232" s="3">
        <f>V232/MAX(V$2:V232)-1</f>
        <v>-7.7361449211960642E-2</v>
      </c>
      <c r="Z232" s="3">
        <f>W232/MAX(W$2:W232)-1</f>
        <v>0</v>
      </c>
      <c r="AA232" s="2"/>
      <c r="AF232" s="2"/>
      <c r="AG232" s="2"/>
      <c r="AH232" s="2"/>
      <c r="AI232" s="2"/>
    </row>
    <row r="233" spans="1:35" x14ac:dyDescent="0.25">
      <c r="A233" s="34">
        <v>40879</v>
      </c>
      <c r="B233" s="41">
        <v>27.52</v>
      </c>
      <c r="C233" s="4">
        <f t="shared" si="36"/>
        <v>4.0131338927398286E-3</v>
      </c>
      <c r="D233" s="41">
        <v>122.24</v>
      </c>
      <c r="E233" s="4">
        <f t="shared" si="37"/>
        <v>-8.990600735594434E-4</v>
      </c>
      <c r="F233" s="44">
        <v>27.8</v>
      </c>
      <c r="G233" s="44">
        <v>29.9</v>
      </c>
      <c r="H233" s="41">
        <v>30.190115959321247</v>
      </c>
      <c r="I233" s="4">
        <f>G233/F233-1</f>
        <v>7.5539568345323715E-2</v>
      </c>
      <c r="J233" s="4">
        <f>F233/B233-1</f>
        <v>1.0174418604651292E-2</v>
      </c>
      <c r="K233" s="41">
        <v>87.08</v>
      </c>
      <c r="L233" s="4">
        <f t="shared" si="30"/>
        <v>0</v>
      </c>
      <c r="M233" s="43">
        <v>5.85</v>
      </c>
      <c r="N233" s="4">
        <f t="shared" si="31"/>
        <v>1.712328767123239E-3</v>
      </c>
      <c r="O233" s="4" t="str">
        <f>IF(J233&lt;-2.5%,L234+IF(AC$2="Yes",E234,0),"")</f>
        <v/>
      </c>
      <c r="P233" s="4">
        <f>IF(AND(I233&gt;5%,I233&lt;20%),N234-IF(AC$2="Yes",E234,0),"")</f>
        <v>-1.0880235602094279E-2</v>
      </c>
      <c r="Q233" s="4">
        <f>IF(COUNT(O233:P233)=2,"",IF(COUNT(O233:P233)=1,SUM(O233:P233)+IF(AC$2="Yes",IF(O233&lt;&gt;"",E234,-E234),0),""))</f>
        <v>-2.1760471204188558E-2</v>
      </c>
      <c r="R233" s="4" t="str">
        <f>IF(O233&lt;&gt;"",E234,"")</f>
        <v/>
      </c>
      <c r="S233" s="4">
        <f>IF(P233&lt;&gt;"",-E234,"")</f>
        <v>-1.0880235602094279E-2</v>
      </c>
      <c r="T233" s="4">
        <f t="shared" si="32"/>
        <v>-1.0880235602094279E-2</v>
      </c>
      <c r="U233" s="43">
        <f t="shared" si="33"/>
        <v>158.76806361978751</v>
      </c>
      <c r="V233" s="43">
        <f t="shared" si="34"/>
        <v>116.93049518754125</v>
      </c>
      <c r="W233" s="43">
        <f t="shared" si="35"/>
        <v>185.77855148714798</v>
      </c>
      <c r="X233" s="3">
        <f>U233/MAX(U$2:U233)-1</f>
        <v>0</v>
      </c>
      <c r="Y233" s="3">
        <f>V233/MAX(V$2:V233)-1</f>
        <v>-8.739997402010935E-2</v>
      </c>
      <c r="Z233" s="3">
        <f>W233/MAX(W$2:W233)-1</f>
        <v>-2.1760471204188558E-2</v>
      </c>
      <c r="AA233" s="2"/>
      <c r="AF233" s="2"/>
      <c r="AG233" s="2"/>
      <c r="AH233" s="2"/>
      <c r="AI233" s="2"/>
    </row>
    <row r="234" spans="1:35" x14ac:dyDescent="0.25">
      <c r="A234" s="34">
        <v>40882</v>
      </c>
      <c r="B234" s="41">
        <v>27.84</v>
      </c>
      <c r="C234" s="4">
        <f t="shared" si="36"/>
        <v>1.1627906976744207E-2</v>
      </c>
      <c r="D234" s="41">
        <v>123.57</v>
      </c>
      <c r="E234" s="4">
        <f t="shared" si="37"/>
        <v>1.0880235602094279E-2</v>
      </c>
      <c r="F234" s="44">
        <v>27.8</v>
      </c>
      <c r="G234" s="44">
        <v>29.7</v>
      </c>
      <c r="H234" s="41">
        <v>29.762822148535566</v>
      </c>
      <c r="I234" s="4">
        <f>G234/F234-1</f>
        <v>6.8345323741007213E-2</v>
      </c>
      <c r="J234" s="4">
        <f>F234/B234-1</f>
        <v>-1.4367816091953589E-3</v>
      </c>
      <c r="K234" s="41">
        <v>86.81</v>
      </c>
      <c r="L234" s="4">
        <f t="shared" si="30"/>
        <v>-3.1005971520440267E-3</v>
      </c>
      <c r="M234" s="43">
        <v>5.85</v>
      </c>
      <c r="N234" s="4">
        <f t="shared" si="31"/>
        <v>0</v>
      </c>
      <c r="O234" s="4" t="str">
        <f>IF(J234&lt;-2.5%,L235+IF(AC$2="Yes",E235,0),"")</f>
        <v/>
      </c>
      <c r="P234" s="4">
        <f>IF(AND(I234&gt;5%,I234&lt;20%),N235-IF(AC$2="Yes",E235,0),"")</f>
        <v>4.8045019640066133E-3</v>
      </c>
      <c r="Q234" s="4">
        <f>IF(COUNT(O234:P234)=2,"",IF(COUNT(O234:P234)=1,SUM(O234:P234)+IF(AC$2="Yes",IF(O234&lt;&gt;"",E235,-E235),0),""))</f>
        <v>4.4807987998081167E-3</v>
      </c>
      <c r="R234" s="4" t="str">
        <f>IF(O234&lt;&gt;"",E235,"")</f>
        <v/>
      </c>
      <c r="S234" s="4">
        <f>IF(P234&lt;&gt;"",-E235,"")</f>
        <v>-3.2370316419849665E-4</v>
      </c>
      <c r="T234" s="4">
        <f t="shared" si="32"/>
        <v>-3.2370316419849665E-4</v>
      </c>
      <c r="U234" s="43">
        <f t="shared" si="33"/>
        <v>158.76806361978751</v>
      </c>
      <c r="V234" s="43">
        <f t="shared" si="34"/>
        <v>117.49228798132206</v>
      </c>
      <c r="W234" s="43">
        <f t="shared" si="35"/>
        <v>186.61098779768167</v>
      </c>
      <c r="X234" s="3">
        <f>U234/MAX(U$2:U234)-1</f>
        <v>0</v>
      </c>
      <c r="Y234" s="3">
        <f>V234/MAX(V$2:V234)-1</f>
        <v>-8.3015385402936515E-2</v>
      </c>
      <c r="Z234" s="3">
        <f>W234/MAX(W$2:W234)-1</f>
        <v>-1.7377176697635499E-2</v>
      </c>
      <c r="AA234" s="2"/>
      <c r="AF234" s="2"/>
      <c r="AG234" s="2"/>
      <c r="AH234" s="2"/>
      <c r="AI234" s="2"/>
    </row>
    <row r="235" spans="1:35" x14ac:dyDescent="0.25">
      <c r="A235" s="34">
        <v>40883</v>
      </c>
      <c r="B235" s="41">
        <v>28.13</v>
      </c>
      <c r="C235" s="4">
        <f t="shared" si="36"/>
        <v>1.0416666666666741E-2</v>
      </c>
      <c r="D235" s="41">
        <v>123.61</v>
      </c>
      <c r="E235" s="4">
        <f t="shared" si="37"/>
        <v>3.2370316419849665E-4</v>
      </c>
      <c r="F235" s="44">
        <v>28.1</v>
      </c>
      <c r="G235" s="44">
        <v>29.95</v>
      </c>
      <c r="H235" s="41">
        <v>29.465945394256373</v>
      </c>
      <c r="I235" s="4">
        <f>G235/F235-1</f>
        <v>6.5836298932384185E-2</v>
      </c>
      <c r="J235" s="4">
        <f>F235/B235-1</f>
        <v>-1.0664770707429216E-3</v>
      </c>
      <c r="K235" s="41">
        <v>86.51</v>
      </c>
      <c r="L235" s="4">
        <f t="shared" si="30"/>
        <v>-3.455823061859209E-3</v>
      </c>
      <c r="M235" s="43">
        <v>5.88</v>
      </c>
      <c r="N235" s="4">
        <f t="shared" si="31"/>
        <v>5.12820512820511E-3</v>
      </c>
      <c r="O235" s="4" t="str">
        <f>IF(J235&lt;-2.5%,L236+IF(AC$2="Yes",E236,0),"")</f>
        <v/>
      </c>
      <c r="P235" s="4">
        <f>IF(AND(I235&gt;5%,I235&lt;20%),N236-IF(AC$2="Yes",E236,0),"")</f>
        <v>-3.4333626663188399E-2</v>
      </c>
      <c r="Q235" s="4">
        <f>IF(COUNT(O235:P235)=2,"",IF(COUNT(O235:P235)=1,SUM(O235:P235)+IF(AC$2="Yes",IF(O235&lt;&gt;"",E236,-E236),0),""))</f>
        <v>-3.8055008428417691E-2</v>
      </c>
      <c r="R235" s="4" t="str">
        <f>IF(O235&lt;&gt;"",E236,"")</f>
        <v/>
      </c>
      <c r="S235" s="4">
        <f>IF(P235&lt;&gt;"",-E236,"")</f>
        <v>-3.7213817652292924E-3</v>
      </c>
      <c r="T235" s="4">
        <f t="shared" si="32"/>
        <v>-3.7213817652292924E-3</v>
      </c>
      <c r="U235" s="43">
        <f t="shared" si="33"/>
        <v>158.76806361978751</v>
      </c>
      <c r="V235" s="43">
        <f t="shared" si="34"/>
        <v>113.45835162996754</v>
      </c>
      <c r="W235" s="43">
        <f t="shared" si="35"/>
        <v>179.50950508420556</v>
      </c>
      <c r="X235" s="3">
        <f>U235/MAX(U$2:U235)-1</f>
        <v>0</v>
      </c>
      <c r="Y235" s="3">
        <f>V235/MAX(V$2:V235)-1</f>
        <v>-0.11449879281639974</v>
      </c>
      <c r="Z235" s="3">
        <f>W235/MAX(W$2:W235)-1</f>
        <v>-5.4770896520362489E-2</v>
      </c>
      <c r="AA235" s="2"/>
      <c r="AF235" s="2"/>
      <c r="AG235" s="2"/>
      <c r="AH235" s="2"/>
      <c r="AI235" s="2"/>
    </row>
    <row r="236" spans="1:35" x14ac:dyDescent="0.25">
      <c r="A236" s="34">
        <v>40884</v>
      </c>
      <c r="B236" s="41">
        <v>28.67</v>
      </c>
      <c r="C236" s="4">
        <f t="shared" si="36"/>
        <v>1.91965872733737E-2</v>
      </c>
      <c r="D236" s="41">
        <v>124.07</v>
      </c>
      <c r="E236" s="4">
        <f t="shared" si="37"/>
        <v>3.7213817652292924E-3</v>
      </c>
      <c r="F236" s="44">
        <v>28.6</v>
      </c>
      <c r="G236" s="44">
        <v>30.6</v>
      </c>
      <c r="H236" s="41">
        <v>29.321228049846123</v>
      </c>
      <c r="I236" s="4">
        <f>G236/F236-1</f>
        <v>6.9930069930070005E-2</v>
      </c>
      <c r="J236" s="4">
        <f>F236/B236-1</f>
        <v>-2.4415765608650775E-3</v>
      </c>
      <c r="K236" s="41">
        <v>88.97</v>
      </c>
      <c r="L236" s="4">
        <f t="shared" ref="L236:L299" si="38">K236/K235-1</f>
        <v>2.8436018957345821E-2</v>
      </c>
      <c r="M236" s="43">
        <v>5.7</v>
      </c>
      <c r="N236" s="4">
        <f t="shared" si="31"/>
        <v>-3.0612244897959107E-2</v>
      </c>
      <c r="O236" s="4" t="str">
        <f>IF(J236&lt;-2.5%,L237+IF(AC$2="Yes",E237,0),"")</f>
        <v/>
      </c>
      <c r="P236" s="4">
        <f>IF(AND(I236&gt;5%,I236&lt;20%),N237-IF(AC$2="Yes",E237,0),"")</f>
        <v>-2.1936541199860327E-2</v>
      </c>
      <c r="Q236" s="4">
        <f>IF(COUNT(O236:P236)=2,"",IF(COUNT(O236:P236)=1,SUM(O236:P236)+IF(AC$2="Yes",IF(O236&lt;&gt;"",E237,-E237),0),""))</f>
        <v>-1.3433276913610293E-5</v>
      </c>
      <c r="R236" s="4" t="str">
        <f>IF(O236&lt;&gt;"",E237,"")</f>
        <v/>
      </c>
      <c r="S236" s="4">
        <f>IF(P236&lt;&gt;"",-E237,"")</f>
        <v>2.1923107922946716E-2</v>
      </c>
      <c r="T236" s="4">
        <f t="shared" si="32"/>
        <v>2.1923107922946716E-2</v>
      </c>
      <c r="U236" s="43">
        <f t="shared" si="33"/>
        <v>158.76806361978751</v>
      </c>
      <c r="V236" s="43">
        <f t="shared" si="34"/>
        <v>110.96946782496852</v>
      </c>
      <c r="W236" s="43">
        <f t="shared" si="35"/>
        <v>179.50709368331513</v>
      </c>
      <c r="X236" s="3">
        <f>U236/MAX(U$2:U236)-1</f>
        <v>0</v>
      </c>
      <c r="Y236" s="3">
        <f>V236/MAX(V$2:V236)-1</f>
        <v>-0.13392362653030887</v>
      </c>
      <c r="Z236" s="3">
        <f>W236/MAX(W$2:W236)-1</f>
        <v>-5.478359404465627E-2</v>
      </c>
      <c r="AA236" s="2"/>
      <c r="AF236" s="2"/>
      <c r="AG236" s="2"/>
      <c r="AH236" s="2"/>
      <c r="AI236" s="2"/>
    </row>
    <row r="237" spans="1:35" x14ac:dyDescent="0.25">
      <c r="A237" s="34">
        <v>40885</v>
      </c>
      <c r="B237" s="41">
        <v>30.59</v>
      </c>
      <c r="C237" s="4">
        <f t="shared" si="36"/>
        <v>6.6968957098011872E-2</v>
      </c>
      <c r="D237" s="41">
        <v>121.35</v>
      </c>
      <c r="E237" s="4">
        <f t="shared" si="37"/>
        <v>-2.1923107922946716E-2</v>
      </c>
      <c r="F237" s="44">
        <v>30.15</v>
      </c>
      <c r="G237" s="44">
        <v>32.1</v>
      </c>
      <c r="H237" s="41">
        <v>29.551913858965008</v>
      </c>
      <c r="I237" s="4">
        <f>G237/F237-1</f>
        <v>6.4676616915422924E-2</v>
      </c>
      <c r="J237" s="4">
        <f>F237/B237-1</f>
        <v>-1.4383785550833639E-2</v>
      </c>
      <c r="K237" s="41">
        <v>93.12</v>
      </c>
      <c r="L237" s="4">
        <f t="shared" si="38"/>
        <v>4.6644936495447986E-2</v>
      </c>
      <c r="M237" s="43">
        <v>5.45</v>
      </c>
      <c r="N237" s="4">
        <f t="shared" ref="N237:N300" si="39">M237/M236-1</f>
        <v>-4.3859649122807043E-2</v>
      </c>
      <c r="O237" s="4" t="str">
        <f>IF(J237&lt;-2.5%,L238+IF(AC$2="Yes",E238,0),"")</f>
        <v/>
      </c>
      <c r="P237" s="4">
        <f>IF(AND(I237&gt;5%,I237&lt;20%),N238-IF(AC$2="Yes",E238,0),"")</f>
        <v>5.0914218104429088E-2</v>
      </c>
      <c r="Q237" s="4">
        <f>IF(COUNT(O237:P237)=2,"",IF(COUNT(O237:P237)=1,SUM(O237:P237)+IF(AC$2="Yes",IF(O237&lt;&gt;"",E238,-E238),0),""))</f>
        <v>3.3938527951977493E-2</v>
      </c>
      <c r="R237" s="4" t="str">
        <f>IF(O237&lt;&gt;"",E238,"")</f>
        <v/>
      </c>
      <c r="S237" s="4">
        <f>IF(P237&lt;&gt;"",-E238,"")</f>
        <v>-1.6975690152451595E-2</v>
      </c>
      <c r="T237" s="4">
        <f t="shared" si="32"/>
        <v>-1.6975690152451595E-2</v>
      </c>
      <c r="U237" s="43">
        <f t="shared" si="33"/>
        <v>158.76806361978751</v>
      </c>
      <c r="V237" s="43">
        <f t="shared" si="34"/>
        <v>116.61939151274139</v>
      </c>
      <c r="W237" s="43">
        <f t="shared" si="35"/>
        <v>185.59930019986456</v>
      </c>
      <c r="X237" s="3">
        <f>U237/MAX(U$2:U237)-1</f>
        <v>0</v>
      </c>
      <c r="Y237" s="3">
        <f>V237/MAX(V$2:V237)-1</f>
        <v>-8.9828025156379998E-2</v>
      </c>
      <c r="Z237" s="3">
        <f>W237/MAX(W$2:W237)-1</f>
        <v>-2.2704340630473219E-2</v>
      </c>
      <c r="AA237" s="2"/>
      <c r="AF237" s="2"/>
      <c r="AG237" s="2"/>
      <c r="AH237" s="2"/>
      <c r="AI237" s="2"/>
    </row>
    <row r="238" spans="1:35" x14ac:dyDescent="0.25">
      <c r="A238" s="34">
        <v>40886</v>
      </c>
      <c r="B238" s="41">
        <v>26.38</v>
      </c>
      <c r="C238" s="4">
        <f t="shared" si="36"/>
        <v>-0.13762667538411244</v>
      </c>
      <c r="D238" s="41">
        <v>123.41</v>
      </c>
      <c r="E238" s="4">
        <f t="shared" si="37"/>
        <v>1.6975690152451595E-2</v>
      </c>
      <c r="F238" s="44">
        <v>27.2</v>
      </c>
      <c r="G238" s="44">
        <v>29.55</v>
      </c>
      <c r="H238" s="41">
        <v>28.975202248244099</v>
      </c>
      <c r="I238" s="4">
        <f>G238/F238-1</f>
        <v>8.6397058823529438E-2</v>
      </c>
      <c r="J238" s="4">
        <f>F238/B238-1</f>
        <v>3.1084154662623265E-2</v>
      </c>
      <c r="K238" s="41">
        <v>86.64</v>
      </c>
      <c r="L238" s="4">
        <f t="shared" si="38"/>
        <v>-6.9587628865979467E-2</v>
      </c>
      <c r="M238" s="43">
        <v>5.82</v>
      </c>
      <c r="N238" s="4">
        <f t="shared" si="39"/>
        <v>6.7889908256880682E-2</v>
      </c>
      <c r="O238" s="4" t="str">
        <f>IF(J238&lt;-2.5%,L239+IF(AC$2="Yes",E239,0),"")</f>
        <v/>
      </c>
      <c r="P238" s="4">
        <f>IF(AND(I238&gt;5%,I238&lt;20%),N239-IF(AC$2="Yes",E239,0),"")</f>
        <v>7.7126756814028807E-3</v>
      </c>
      <c r="Q238" s="4">
        <f>IF(COUNT(O238:P238)=2,"",IF(COUNT(O238:P238)=1,SUM(O238:P238)+IF(AC$2="Yes",IF(O238&lt;&gt;"",E239,-E239),0),""))</f>
        <v>2.2298203596482713E-2</v>
      </c>
      <c r="R238" s="4" t="str">
        <f>IF(O238&lt;&gt;"",E239,"")</f>
        <v/>
      </c>
      <c r="S238" s="4">
        <f>IF(P238&lt;&gt;"",-E239,"")</f>
        <v>1.4585527915079832E-2</v>
      </c>
      <c r="T238" s="4">
        <f t="shared" si="32"/>
        <v>1.4585527915079832E-2</v>
      </c>
      <c r="U238" s="43">
        <f t="shared" si="33"/>
        <v>158.76806361978751</v>
      </c>
      <c r="V238" s="43">
        <f t="shared" si="34"/>
        <v>117.51883905764173</v>
      </c>
      <c r="W238" s="43">
        <f t="shared" si="35"/>
        <v>189.73783118308586</v>
      </c>
      <c r="X238" s="3">
        <f>U238/MAX(U$2:U238)-1</f>
        <v>0</v>
      </c>
      <c r="Y238" s="3">
        <f>V238/MAX(V$2:V238)-1</f>
        <v>-8.2808163900109033E-2</v>
      </c>
      <c r="Z238" s="3">
        <f>W238/MAX(W$2:W238)-1</f>
        <v>-9.1240304389261784E-4</v>
      </c>
      <c r="AA238" s="2"/>
      <c r="AF238" s="2"/>
      <c r="AG238" s="2"/>
      <c r="AH238" s="2"/>
      <c r="AI238" s="2"/>
    </row>
    <row r="239" spans="1:35" x14ac:dyDescent="0.25">
      <c r="A239" s="34">
        <v>40889</v>
      </c>
      <c r="B239" s="41">
        <v>25.67</v>
      </c>
      <c r="C239" s="4">
        <f t="shared" si="36"/>
        <v>-2.6914329037149298E-2</v>
      </c>
      <c r="D239" s="41">
        <v>121.61</v>
      </c>
      <c r="E239" s="4">
        <f t="shared" si="37"/>
        <v>-1.4585527915079832E-2</v>
      </c>
      <c r="F239" s="44">
        <v>27.6</v>
      </c>
      <c r="G239" s="44">
        <v>30.1</v>
      </c>
      <c r="H239" s="41">
        <v>28.374256384926991</v>
      </c>
      <c r="I239" s="4">
        <f>G239/F239-1</f>
        <v>9.0579710144927494E-2</v>
      </c>
      <c r="J239" s="4">
        <f>F239/B239-1</f>
        <v>7.5185040903778644E-2</v>
      </c>
      <c r="K239" s="41">
        <v>87.07</v>
      </c>
      <c r="L239" s="4">
        <f t="shared" si="38"/>
        <v>4.9630655586332395E-3</v>
      </c>
      <c r="M239" s="43">
        <v>5.78</v>
      </c>
      <c r="N239" s="4">
        <f t="shared" si="39"/>
        <v>-6.8728522336769515E-3</v>
      </c>
      <c r="O239" s="4" t="str">
        <f>IF(J239&lt;-2.5%,L240+IF(AC$2="Yes",E240,0),"")</f>
        <v/>
      </c>
      <c r="P239" s="4">
        <f>IF(AND(I239&gt;5%,I239&lt;20%),N240-IF(AC$2="Yes",E240,0),"")</f>
        <v>1.4564540511687318E-2</v>
      </c>
      <c r="Q239" s="4">
        <f>IF(COUNT(O239:P239)=2,"",IF(COUNT(O239:P239)=1,SUM(O239:P239)+IF(AC$2="Yes",IF(O239&lt;&gt;"",E240,-E240),0),""))</f>
        <v>2.3938769604689547E-2</v>
      </c>
      <c r="R239" s="4" t="str">
        <f>IF(O239&lt;&gt;"",E240,"")</f>
        <v/>
      </c>
      <c r="S239" s="4">
        <f>IF(P239&lt;&gt;"",-E240,"")</f>
        <v>9.3742290930022287E-3</v>
      </c>
      <c r="T239" s="4">
        <f t="shared" si="32"/>
        <v>9.3742290930022287E-3</v>
      </c>
      <c r="U239" s="43">
        <f t="shared" si="33"/>
        <v>158.76806361978751</v>
      </c>
      <c r="V239" s="43">
        <f t="shared" si="34"/>
        <v>119.23044694998323</v>
      </c>
      <c r="W239" s="43">
        <f t="shared" si="35"/>
        <v>194.27992140907122</v>
      </c>
      <c r="X239" s="3">
        <f>U239/MAX(U$2:U239)-1</f>
        <v>0</v>
      </c>
      <c r="Y239" s="3">
        <f>V239/MAX(V$2:V239)-1</f>
        <v>-6.9449686246243147E-2</v>
      </c>
      <c r="Z239" s="3">
        <f>W239/MAX(W$2:W239)-1</f>
        <v>0</v>
      </c>
      <c r="AA239" s="2"/>
      <c r="AF239" s="2"/>
      <c r="AG239" s="2"/>
      <c r="AH239" s="2"/>
      <c r="AI239" s="2"/>
    </row>
    <row r="240" spans="1:35" x14ac:dyDescent="0.25">
      <c r="A240" s="34">
        <v>40890</v>
      </c>
      <c r="B240" s="41">
        <v>25.41</v>
      </c>
      <c r="C240" s="4">
        <f t="shared" si="36"/>
        <v>-1.0128554733151551E-2</v>
      </c>
      <c r="D240" s="41">
        <v>120.47</v>
      </c>
      <c r="E240" s="4">
        <f t="shared" si="37"/>
        <v>-9.3742290930022287E-3</v>
      </c>
      <c r="F240" s="44">
        <v>27.1</v>
      </c>
      <c r="G240" s="44">
        <v>29.9</v>
      </c>
      <c r="H240" s="41">
        <v>27.83530067857663</v>
      </c>
      <c r="I240" s="4">
        <f>G240/F240-1</f>
        <v>0.10332103321033204</v>
      </c>
      <c r="J240" s="4">
        <f>F240/B240-1</f>
        <v>6.6509248327430104E-2</v>
      </c>
      <c r="K240" s="41">
        <v>86.62</v>
      </c>
      <c r="L240" s="4">
        <f t="shared" si="38"/>
        <v>-5.1682554266681002E-3</v>
      </c>
      <c r="M240" s="43">
        <v>5.81</v>
      </c>
      <c r="N240" s="4">
        <f t="shared" si="39"/>
        <v>5.1903114186850896E-3</v>
      </c>
      <c r="O240" s="4" t="str">
        <f>IF(J240&lt;-2.5%,L241+IF(AC$2="Yes",E241,0),"")</f>
        <v/>
      </c>
      <c r="P240" s="4">
        <f>IF(AND(I240&gt;5%,I240&lt;20%),N241-IF(AC$2="Yes",E241,0),"")</f>
        <v>5.461540692528688E-3</v>
      </c>
      <c r="Q240" s="4">
        <f>IF(COUNT(O240:P240)=2,"",IF(COUNT(O240:P240)=1,SUM(O240:P240)+IF(AC$2="Yes",IF(O240&lt;&gt;"",E241,-E241),0),""))</f>
        <v>1.6086592572664871E-2</v>
      </c>
      <c r="R240" s="4" t="str">
        <f>IF(O240&lt;&gt;"",E241,"")</f>
        <v/>
      </c>
      <c r="S240" s="4">
        <f>IF(P240&lt;&gt;"",-E241,"")</f>
        <v>1.0625051880136183E-2</v>
      </c>
      <c r="T240" s="4">
        <f t="shared" si="32"/>
        <v>1.0625051880136183E-2</v>
      </c>
      <c r="U240" s="43">
        <f t="shared" si="33"/>
        <v>158.76806361978751</v>
      </c>
      <c r="V240" s="43">
        <f t="shared" si="34"/>
        <v>119.88162888778895</v>
      </c>
      <c r="W240" s="43">
        <f t="shared" si="35"/>
        <v>197.40522334982828</v>
      </c>
      <c r="X240" s="3">
        <f>U240/MAX(U$2:U240)-1</f>
        <v>0</v>
      </c>
      <c r="Y240" s="3">
        <f>V240/MAX(V$2:V240)-1</f>
        <v>-6.4367447841231717E-2</v>
      </c>
      <c r="Z240" s="3">
        <f>W240/MAX(W$2:W240)-1</f>
        <v>0</v>
      </c>
      <c r="AA240" s="2"/>
      <c r="AF240" s="2"/>
      <c r="AG240" s="2"/>
      <c r="AH240" s="2"/>
      <c r="AI240" s="2"/>
    </row>
    <row r="241" spans="1:35" x14ac:dyDescent="0.25">
      <c r="A241" s="34">
        <v>40891</v>
      </c>
      <c r="B241" s="41">
        <v>26.04</v>
      </c>
      <c r="C241" s="4">
        <f t="shared" si="36"/>
        <v>2.4793388429751984E-2</v>
      </c>
      <c r="D241" s="41">
        <v>119.19</v>
      </c>
      <c r="E241" s="4">
        <f t="shared" si="37"/>
        <v>-1.0625051880136183E-2</v>
      </c>
      <c r="F241" s="44">
        <v>27.1</v>
      </c>
      <c r="G241" s="44">
        <v>30.1</v>
      </c>
      <c r="H241" s="41">
        <v>27.508882373380878</v>
      </c>
      <c r="I241" s="4">
        <f>G241/F241-1</f>
        <v>0.11070110701107017</v>
      </c>
      <c r="J241" s="4">
        <f>F241/B241-1</f>
        <v>4.0706605222734282E-2</v>
      </c>
      <c r="K241" s="41">
        <v>86.95</v>
      </c>
      <c r="L241" s="4">
        <f t="shared" si="38"/>
        <v>3.8097437081505703E-3</v>
      </c>
      <c r="M241" s="43">
        <v>5.78</v>
      </c>
      <c r="N241" s="4">
        <f t="shared" si="39"/>
        <v>-5.1635111876074946E-3</v>
      </c>
      <c r="O241" s="4" t="str">
        <f>IF(J241&lt;-2.5%,L242+IF(AC$2="Yes",E242,0),"")</f>
        <v/>
      </c>
      <c r="P241" s="4">
        <f>IF(AND(I241&gt;5%,I241&lt;20%),N242-IF(AC$2="Yes",E242,0),"")</f>
        <v>3.6184702334761676E-2</v>
      </c>
      <c r="Q241" s="4">
        <f>IF(COUNT(O241:P241)=2,"",IF(COUNT(O241:P241)=1,SUM(O241:P241)+IF(AC$2="Yes",IF(O241&lt;&gt;"",E242,-E242),0),""))</f>
        <v>3.2577017126270924E-2</v>
      </c>
      <c r="R241" s="4" t="str">
        <f>IF(O241&lt;&gt;"",E242,"")</f>
        <v/>
      </c>
      <c r="S241" s="4">
        <f>IF(P241&lt;&gt;"",-E242,"")</f>
        <v>-3.6076852084907518E-3</v>
      </c>
      <c r="T241" s="4">
        <f t="shared" si="32"/>
        <v>-3.6076852084907518E-3</v>
      </c>
      <c r="U241" s="43">
        <f t="shared" si="33"/>
        <v>158.76806361978751</v>
      </c>
      <c r="V241" s="43">
        <f t="shared" si="34"/>
        <v>124.21950994449996</v>
      </c>
      <c r="W241" s="43">
        <f t="shared" si="35"/>
        <v>203.83609669171096</v>
      </c>
      <c r="X241" s="3">
        <f>U241/MAX(U$2:U241)-1</f>
        <v>0</v>
      </c>
      <c r="Y241" s="3">
        <f>V241/MAX(V$2:V241)-1</f>
        <v>-3.0511862446653271E-2</v>
      </c>
      <c r="Z241" s="3">
        <f>W241/MAX(W$2:W241)-1</f>
        <v>0</v>
      </c>
      <c r="AA241" s="2"/>
      <c r="AF241" s="2"/>
      <c r="AG241" s="2"/>
      <c r="AH241" s="2"/>
      <c r="AI241" s="2"/>
    </row>
    <row r="242" spans="1:35" x14ac:dyDescent="0.25">
      <c r="A242" s="34">
        <v>40892</v>
      </c>
      <c r="B242" s="41">
        <v>25.11</v>
      </c>
      <c r="C242" s="4">
        <f t="shared" si="36"/>
        <v>-3.5714285714285698E-2</v>
      </c>
      <c r="D242" s="41">
        <v>119.62</v>
      </c>
      <c r="E242" s="4">
        <f t="shared" si="37"/>
        <v>3.6076852084907518E-3</v>
      </c>
      <c r="F242" s="44">
        <v>26.35</v>
      </c>
      <c r="G242" s="44">
        <v>28.9</v>
      </c>
      <c r="H242" s="41">
        <v>27.072721941857083</v>
      </c>
      <c r="I242" s="4">
        <f>G242/F242-1</f>
        <v>9.6774193548387011E-2</v>
      </c>
      <c r="J242" s="4">
        <f>F242/B242-1</f>
        <v>4.9382716049382713E-2</v>
      </c>
      <c r="K242" s="41">
        <v>83.48</v>
      </c>
      <c r="L242" s="4">
        <f t="shared" si="38"/>
        <v>-3.9907993099482453E-2</v>
      </c>
      <c r="M242" s="43">
        <v>6.01</v>
      </c>
      <c r="N242" s="4">
        <f t="shared" si="39"/>
        <v>3.9792387543252428E-2</v>
      </c>
      <c r="O242" s="4" t="str">
        <f>IF(J242&lt;-2.5%,L243+IF(AC$2="Yes",E243,0),"")</f>
        <v/>
      </c>
      <c r="P242" s="4">
        <f>IF(AND(I242&gt;5%,I242&lt;20%),N243-IF(AC$2="Yes",E243,0),"")</f>
        <v>3.4869154429959526E-3</v>
      </c>
      <c r="Q242" s="4">
        <f>IF(COUNT(O242:P242)=2,"",IF(COUNT(O242:P242)=1,SUM(O242:P242)+IF(AC$2="Yes",IF(O242&lt;&gt;"",E243,-E243),0),""))</f>
        <v>1.9821503535459861E-3</v>
      </c>
      <c r="R242" s="4" t="str">
        <f>IF(O242&lt;&gt;"",E243,"")</f>
        <v/>
      </c>
      <c r="S242" s="4">
        <f>IF(P242&lt;&gt;"",-E243,"")</f>
        <v>-1.5047650894499665E-3</v>
      </c>
      <c r="T242" s="4">
        <f t="shared" si="32"/>
        <v>-1.5047650894499665E-3</v>
      </c>
      <c r="U242" s="43">
        <f t="shared" si="33"/>
        <v>158.76806361978751</v>
      </c>
      <c r="V242" s="43">
        <f t="shared" si="34"/>
        <v>124.65265287204683</v>
      </c>
      <c r="W242" s="43">
        <f t="shared" si="35"/>
        <v>204.24013048283388</v>
      </c>
      <c r="X242" s="3">
        <f>U242/MAX(U$2:U242)-1</f>
        <v>0</v>
      </c>
      <c r="Y242" s="3">
        <f>V242/MAX(V$2:V242)-1</f>
        <v>-2.7131339288017031E-2</v>
      </c>
      <c r="Z242" s="3">
        <f>W242/MAX(W$2:W242)-1</f>
        <v>0</v>
      </c>
      <c r="AA242" s="2"/>
      <c r="AF242" s="2"/>
      <c r="AG242" s="2"/>
      <c r="AH242" s="2"/>
      <c r="AI242" s="2"/>
    </row>
    <row r="243" spans="1:35" x14ac:dyDescent="0.25">
      <c r="A243" s="34">
        <v>40893</v>
      </c>
      <c r="B243" s="41">
        <v>24.29</v>
      </c>
      <c r="C243" s="4">
        <f t="shared" si="36"/>
        <v>-3.2656312226204687E-2</v>
      </c>
      <c r="D243" s="41">
        <v>119.8</v>
      </c>
      <c r="E243" s="4">
        <f t="shared" si="37"/>
        <v>1.5047650894499665E-3</v>
      </c>
      <c r="F243" s="44">
        <v>26.1</v>
      </c>
      <c r="G243" s="44">
        <v>28.85</v>
      </c>
      <c r="H243" s="41">
        <v>26.566772497883068</v>
      </c>
      <c r="I243" s="4">
        <f>G243/F243-1</f>
        <v>0.1053639846743295</v>
      </c>
      <c r="J243" s="4">
        <f>F243/B243-1</f>
        <v>7.4516261836146569E-2</v>
      </c>
      <c r="K243" s="41">
        <v>83.12</v>
      </c>
      <c r="L243" s="4">
        <f t="shared" si="38"/>
        <v>-4.3124101581216712E-3</v>
      </c>
      <c r="M243" s="43">
        <v>6.04</v>
      </c>
      <c r="N243" s="4">
        <f t="shared" si="39"/>
        <v>4.991680532445919E-3</v>
      </c>
      <c r="O243" s="4" t="str">
        <f>IF(J243&lt;-2.5%,L244+IF(AC$2="Yes",E244,0),"")</f>
        <v/>
      </c>
      <c r="P243" s="4">
        <f>IF(AND(I243&gt;5%,I243&lt;20%),N244-IF(AC$2="Yes",E244,0),"")</f>
        <v>2.2273878097049282E-2</v>
      </c>
      <c r="Q243" s="4">
        <f>IF(COUNT(O243:P243)=2,"",IF(COUNT(O243:P243)=1,SUM(O243:P243)+IF(AC$2="Yes",IF(O243&lt;&gt;"",E244,-E244),0),""))</f>
        <v>3.2958352220588516E-2</v>
      </c>
      <c r="R243" s="4" t="str">
        <f>IF(O243&lt;&gt;"",E244,"")</f>
        <v/>
      </c>
      <c r="S243" s="4">
        <f>IF(P243&lt;&gt;"",-E244,"")</f>
        <v>1.0684474123539234E-2</v>
      </c>
      <c r="T243" s="4">
        <f t="shared" si="32"/>
        <v>1.0684474123539234E-2</v>
      </c>
      <c r="U243" s="43">
        <f t="shared" si="33"/>
        <v>158.76806361978751</v>
      </c>
      <c r="V243" s="43">
        <f t="shared" si="34"/>
        <v>127.42915086659261</v>
      </c>
      <c r="W243" s="43">
        <f t="shared" si="35"/>
        <v>210.97154864086608</v>
      </c>
      <c r="X243" s="3">
        <f>U243/MAX(U$2:U243)-1</f>
        <v>0</v>
      </c>
      <c r="Y243" s="3">
        <f>V243/MAX(V$2:V243)-1</f>
        <v>-5.4617813348787347E-3</v>
      </c>
      <c r="Z243" s="3">
        <f>W243/MAX(W$2:W243)-1</f>
        <v>0</v>
      </c>
      <c r="AA243" s="2"/>
      <c r="AF243" s="2"/>
      <c r="AG243" s="2"/>
      <c r="AH243" s="2"/>
      <c r="AI243" s="2"/>
    </row>
    <row r="244" spans="1:35" x14ac:dyDescent="0.25">
      <c r="A244" s="34">
        <v>40896</v>
      </c>
      <c r="B244" s="41">
        <v>24.92</v>
      </c>
      <c r="C244" s="4">
        <f t="shared" si="36"/>
        <v>2.5936599423631135E-2</v>
      </c>
      <c r="D244" s="41">
        <v>118.52</v>
      </c>
      <c r="E244" s="4">
        <f t="shared" si="37"/>
        <v>-1.0684474123539234E-2</v>
      </c>
      <c r="F244" s="44">
        <v>25.6</v>
      </c>
      <c r="G244" s="44">
        <v>28.35</v>
      </c>
      <c r="H244" s="41">
        <v>26.267359316449785</v>
      </c>
      <c r="I244" s="4">
        <f>G244/F244-1</f>
        <v>0.107421875</v>
      </c>
      <c r="J244" s="4">
        <f>F244/B244-1</f>
        <v>2.7287319422150791E-2</v>
      </c>
      <c r="K244" s="41">
        <v>82.32</v>
      </c>
      <c r="L244" s="4">
        <f t="shared" si="38"/>
        <v>-9.6246390760348355E-3</v>
      </c>
      <c r="M244" s="43">
        <v>6.11</v>
      </c>
      <c r="N244" s="4">
        <f t="shared" si="39"/>
        <v>1.1589403973510048E-2</v>
      </c>
      <c r="O244" s="4" t="str">
        <f>IF(J244&lt;-2.5%,L245+IF(AC$2="Yes",E245,0),"")</f>
        <v/>
      </c>
      <c r="P244" s="4">
        <f>IF(AND(I244&gt;5%,I244&lt;20%),N245-IF(AC$2="Yes",E245,0),"")</f>
        <v>2.871393117406007E-2</v>
      </c>
      <c r="Q244" s="4">
        <f>IF(COUNT(O244:P244)=2,"",IF(COUNT(O244:P244)=1,SUM(O244:P244)+IF(AC$2="Yes",IF(O244&lt;&gt;"",E245,-E245),0),""))</f>
        <v>-1.4919412525344899E-3</v>
      </c>
      <c r="R244" s="4" t="str">
        <f>IF(O244&lt;&gt;"",E245,"")</f>
        <v/>
      </c>
      <c r="S244" s="4">
        <f>IF(P244&lt;&gt;"",-E245,"")</f>
        <v>-3.020587242659456E-2</v>
      </c>
      <c r="T244" s="4">
        <f t="shared" si="32"/>
        <v>-3.020587242659456E-2</v>
      </c>
      <c r="U244" s="43">
        <f t="shared" si="33"/>
        <v>158.76806361978751</v>
      </c>
      <c r="V244" s="43">
        <f t="shared" si="34"/>
        <v>131.08814273414487</v>
      </c>
      <c r="W244" s="43">
        <f t="shared" si="35"/>
        <v>210.65679148433767</v>
      </c>
      <c r="X244" s="3">
        <f>U244/MAX(U$2:U244)-1</f>
        <v>0</v>
      </c>
      <c r="Y244" s="3">
        <f>V244/MAX(V$2:V244)-1</f>
        <v>0</v>
      </c>
      <c r="Z244" s="3">
        <f>W244/MAX(W$2:W244)-1</f>
        <v>-1.4919412525344899E-3</v>
      </c>
      <c r="AA244" s="2"/>
      <c r="AF244" s="2"/>
      <c r="AG244" s="2"/>
      <c r="AH244" s="2"/>
      <c r="AI244" s="2"/>
    </row>
    <row r="245" spans="1:35" x14ac:dyDescent="0.25">
      <c r="A245" s="34">
        <v>40897</v>
      </c>
      <c r="B245" s="41">
        <v>23.22</v>
      </c>
      <c r="C245" s="4">
        <f t="shared" si="36"/>
        <v>-6.821829855537731E-2</v>
      </c>
      <c r="D245" s="41">
        <v>122.1</v>
      </c>
      <c r="E245" s="4">
        <f t="shared" si="37"/>
        <v>3.020587242659456E-2</v>
      </c>
      <c r="F245" s="44">
        <v>23.85</v>
      </c>
      <c r="G245" s="44">
        <v>26.55</v>
      </c>
      <c r="H245" s="41">
        <v>25.713293986186187</v>
      </c>
      <c r="I245" s="4">
        <f>G245/F245-1</f>
        <v>0.1132075471698113</v>
      </c>
      <c r="J245" s="4">
        <f>F245/B245-1</f>
        <v>2.7131782945736482E-2</v>
      </c>
      <c r="K245" s="41">
        <v>77.23</v>
      </c>
      <c r="L245" s="4">
        <f t="shared" si="38"/>
        <v>-6.1831875607385678E-2</v>
      </c>
      <c r="M245" s="43">
        <v>6.47</v>
      </c>
      <c r="N245" s="4">
        <f t="shared" si="39"/>
        <v>5.891980360065463E-2</v>
      </c>
      <c r="O245" s="4" t="str">
        <f>IF(J245&lt;-2.5%,L246+IF(AC$2="Yes",E246,0),"")</f>
        <v/>
      </c>
      <c r="P245" s="4">
        <f>IF(AND(I245&gt;5%,I245&lt;20%),N246-IF(AC$2="Yes",E246,0),"")</f>
        <v>6.7586175468710152E-2</v>
      </c>
      <c r="Q245" s="4">
        <f>IF(COUNT(O245:P245)=2,"",IF(COUNT(O245:P245)=1,SUM(O245:P245)+IF(AC$2="Yes",IF(O245&lt;&gt;"",E246,-E246),0),""))</f>
        <v>6.5620573503108126E-2</v>
      </c>
      <c r="R245" s="4" t="str">
        <f>IF(O245&lt;&gt;"",E246,"")</f>
        <v/>
      </c>
      <c r="S245" s="4">
        <f>IF(P245&lt;&gt;"",-E246,"")</f>
        <v>-1.9656019656020263E-3</v>
      </c>
      <c r="T245" s="4">
        <f t="shared" si="32"/>
        <v>-1.9656019656020263E-3</v>
      </c>
      <c r="U245" s="43">
        <f t="shared" si="33"/>
        <v>158.76806361978751</v>
      </c>
      <c r="V245" s="43">
        <f t="shared" si="34"/>
        <v>139.9478889508421</v>
      </c>
      <c r="W245" s="43">
        <f t="shared" si="35"/>
        <v>224.48021095386457</v>
      </c>
      <c r="X245" s="3">
        <f>U245/MAX(U$2:U245)-1</f>
        <v>0</v>
      </c>
      <c r="Y245" s="3">
        <f>V245/MAX(V$2:V245)-1</f>
        <v>0</v>
      </c>
      <c r="Z245" s="3">
        <f>W245/MAX(W$2:W245)-1</f>
        <v>0</v>
      </c>
      <c r="AA245" s="2"/>
      <c r="AF245" s="2"/>
      <c r="AG245" s="2"/>
      <c r="AH245" s="2"/>
      <c r="AI245" s="2"/>
    </row>
    <row r="246" spans="1:35" x14ac:dyDescent="0.25">
      <c r="A246" s="34">
        <v>40898</v>
      </c>
      <c r="B246" s="41">
        <v>21.43</v>
      </c>
      <c r="C246" s="4">
        <f t="shared" si="36"/>
        <v>-7.7088716623600284E-2</v>
      </c>
      <c r="D246" s="41">
        <v>122.34</v>
      </c>
      <c r="E246" s="4">
        <f t="shared" si="37"/>
        <v>1.9656019656020263E-3</v>
      </c>
      <c r="F246" s="44">
        <v>23.7</v>
      </c>
      <c r="G246" s="44">
        <v>24.5</v>
      </c>
      <c r="H246" s="41">
        <v>24.934513261425064</v>
      </c>
      <c r="I246" s="4">
        <f>G246/F246-1</f>
        <v>3.3755274261603407E-2</v>
      </c>
      <c r="J246" s="4">
        <f>F246/B246-1</f>
        <v>0.10592627158189449</v>
      </c>
      <c r="K246" s="41">
        <v>71.989999999999995</v>
      </c>
      <c r="L246" s="4">
        <f t="shared" si="38"/>
        <v>-6.7849281367344361E-2</v>
      </c>
      <c r="M246" s="43">
        <v>6.92</v>
      </c>
      <c r="N246" s="4">
        <f t="shared" si="39"/>
        <v>6.9551777434312179E-2</v>
      </c>
      <c r="O246" s="4" t="str">
        <f>IF(J246&lt;-2.5%,L247+IF(AC$2="Yes",E247,0),"")</f>
        <v/>
      </c>
      <c r="P246" s="4" t="str">
        <f>IF(AND(I246&gt;5%,I246&lt;20%),N247-IF(AC$2="Yes",E247,0),"")</f>
        <v/>
      </c>
      <c r="Q246" s="4" t="str">
        <f>IF(COUNT(O246:P246)=2,"",IF(COUNT(O246:P246)=1,SUM(O246:P246)+IF(AC$2="Yes",IF(O246&lt;&gt;"",E247,-E247),0),""))</f>
        <v/>
      </c>
      <c r="R246" s="4" t="str">
        <f>IF(O246&lt;&gt;"",E247,"")</f>
        <v/>
      </c>
      <c r="S246" s="4" t="str">
        <f>IF(P246&lt;&gt;"",-E247,"")</f>
        <v/>
      </c>
      <c r="T246" s="4" t="str">
        <f t="shared" si="32"/>
        <v/>
      </c>
      <c r="U246" s="43">
        <f t="shared" si="33"/>
        <v>158.76806361978751</v>
      </c>
      <c r="V246" s="43">
        <f t="shared" si="34"/>
        <v>139.9478889508421</v>
      </c>
      <c r="W246" s="43">
        <f t="shared" si="35"/>
        <v>224.48021095386457</v>
      </c>
      <c r="X246" s="3">
        <f>U246/MAX(U$2:U246)-1</f>
        <v>0</v>
      </c>
      <c r="Y246" s="3">
        <f>V246/MAX(V$2:V246)-1</f>
        <v>0</v>
      </c>
      <c r="Z246" s="3">
        <f>W246/MAX(W$2:W246)-1</f>
        <v>0</v>
      </c>
      <c r="AA246" s="2"/>
      <c r="AF246" s="2"/>
      <c r="AG246" s="2"/>
      <c r="AH246" s="2"/>
      <c r="AI246" s="2"/>
    </row>
    <row r="247" spans="1:35" x14ac:dyDescent="0.25">
      <c r="A247" s="34">
        <v>40899</v>
      </c>
      <c r="B247" s="41">
        <v>21.16</v>
      </c>
      <c r="C247" s="4">
        <f t="shared" si="36"/>
        <v>-1.2599160055996261E-2</v>
      </c>
      <c r="D247" s="41">
        <v>123.42</v>
      </c>
      <c r="E247" s="4">
        <f t="shared" si="37"/>
        <v>8.8278567925452744E-3</v>
      </c>
      <c r="F247" s="44">
        <v>25.1</v>
      </c>
      <c r="G247" s="44">
        <v>26</v>
      </c>
      <c r="H247" s="41">
        <v>24.248238122984144</v>
      </c>
      <c r="I247" s="4">
        <f>G247/F247-1</f>
        <v>3.5856573705179251E-2</v>
      </c>
      <c r="J247" s="4">
        <f>F247/B247-1</f>
        <v>0.18620037807183376</v>
      </c>
      <c r="K247" s="41">
        <v>72.22</v>
      </c>
      <c r="L247" s="4">
        <f t="shared" si="38"/>
        <v>3.1948881789138905E-3</v>
      </c>
      <c r="M247" s="43">
        <v>6.88</v>
      </c>
      <c r="N247" s="4">
        <f t="shared" si="39"/>
        <v>-5.7803468208093012E-3</v>
      </c>
      <c r="O247" s="4" t="str">
        <f>IF(J247&lt;-2.5%,L248+IF(AC$2="Yes",E248,0),"")</f>
        <v/>
      </c>
      <c r="P247" s="4" t="str">
        <f>IF(AND(I247&gt;5%,I247&lt;20%),N248-IF(AC$2="Yes",E248,0),"")</f>
        <v/>
      </c>
      <c r="Q247" s="4" t="str">
        <f>IF(COUNT(O247:P247)=2,"",IF(COUNT(O247:P247)=1,SUM(O247:P247)+IF(AC$2="Yes",IF(O247&lt;&gt;"",E248,-E248),0),""))</f>
        <v/>
      </c>
      <c r="R247" s="4" t="str">
        <f>IF(O247&lt;&gt;"",E248,"")</f>
        <v/>
      </c>
      <c r="S247" s="4" t="str">
        <f>IF(P247&lt;&gt;"",-E248,"")</f>
        <v/>
      </c>
      <c r="T247" s="4" t="str">
        <f t="shared" si="32"/>
        <v/>
      </c>
      <c r="U247" s="43">
        <f t="shared" si="33"/>
        <v>158.76806361978751</v>
      </c>
      <c r="V247" s="43">
        <f t="shared" si="34"/>
        <v>139.9478889508421</v>
      </c>
      <c r="W247" s="43">
        <f t="shared" si="35"/>
        <v>224.48021095386457</v>
      </c>
      <c r="X247" s="3">
        <f>U247/MAX(U$2:U247)-1</f>
        <v>0</v>
      </c>
      <c r="Y247" s="3">
        <f>V247/MAX(V$2:V247)-1</f>
        <v>0</v>
      </c>
      <c r="Z247" s="3">
        <f>W247/MAX(W$2:W247)-1</f>
        <v>0</v>
      </c>
      <c r="AA247" s="2"/>
      <c r="AF247" s="2"/>
      <c r="AG247" s="2"/>
      <c r="AH247" s="2"/>
      <c r="AI247" s="2"/>
    </row>
    <row r="248" spans="1:35" x14ac:dyDescent="0.25">
      <c r="A248" s="34">
        <v>40900</v>
      </c>
      <c r="B248" s="41">
        <v>20.73</v>
      </c>
      <c r="C248" s="4">
        <f t="shared" si="36"/>
        <v>-2.0321361058601162E-2</v>
      </c>
      <c r="D248" s="41">
        <v>124.53</v>
      </c>
      <c r="E248" s="4">
        <f t="shared" si="37"/>
        <v>8.9936801166747848E-3</v>
      </c>
      <c r="F248" s="44">
        <v>25.7</v>
      </c>
      <c r="G248" s="44">
        <v>26.4</v>
      </c>
      <c r="H248" s="41">
        <v>23.608558464259755</v>
      </c>
      <c r="I248" s="4">
        <f>G248/F248-1</f>
        <v>2.7237354085603016E-2</v>
      </c>
      <c r="J248" s="4">
        <f>F248/B248-1</f>
        <v>0.23974915581283152</v>
      </c>
      <c r="K248" s="41">
        <v>73.97</v>
      </c>
      <c r="L248" s="4">
        <f t="shared" si="38"/>
        <v>2.4231514815840516E-2</v>
      </c>
      <c r="M248" s="43">
        <v>6.71</v>
      </c>
      <c r="N248" s="4">
        <f t="shared" si="39"/>
        <v>-2.4709302325581439E-2</v>
      </c>
      <c r="O248" s="4" t="str">
        <f>IF(J248&lt;-2.5%,L249+IF(AC$2="Yes",E249,0),"")</f>
        <v/>
      </c>
      <c r="P248" s="4" t="str">
        <f>IF(AND(I248&gt;5%,I248&lt;20%),N249-IF(AC$2="Yes",E249,0),"")</f>
        <v/>
      </c>
      <c r="Q248" s="4" t="str">
        <f>IF(COUNT(O248:P248)=2,"",IF(COUNT(O248:P248)=1,SUM(O248:P248)+IF(AC$2="Yes",IF(O248&lt;&gt;"",E249,-E249),0),""))</f>
        <v/>
      </c>
      <c r="R248" s="4" t="str">
        <f>IF(O248&lt;&gt;"",E249,"")</f>
        <v/>
      </c>
      <c r="S248" s="4" t="str">
        <f>IF(P248&lt;&gt;"",-E249,"")</f>
        <v/>
      </c>
      <c r="T248" s="4" t="str">
        <f t="shared" si="32"/>
        <v/>
      </c>
      <c r="U248" s="43">
        <f t="shared" si="33"/>
        <v>158.76806361978751</v>
      </c>
      <c r="V248" s="43">
        <f t="shared" si="34"/>
        <v>139.9478889508421</v>
      </c>
      <c r="W248" s="43">
        <f t="shared" si="35"/>
        <v>224.48021095386457</v>
      </c>
      <c r="X248" s="3">
        <f>U248/MAX(U$2:U248)-1</f>
        <v>0</v>
      </c>
      <c r="Y248" s="3">
        <f>V248/MAX(V$2:V248)-1</f>
        <v>0</v>
      </c>
      <c r="Z248" s="3">
        <f>W248/MAX(W$2:W248)-1</f>
        <v>0</v>
      </c>
      <c r="AA248" s="2"/>
      <c r="AF248" s="2"/>
      <c r="AG248" s="2"/>
      <c r="AH248" s="2"/>
      <c r="AI248" s="2"/>
    </row>
    <row r="249" spans="1:35" x14ac:dyDescent="0.25">
      <c r="A249" s="34">
        <v>40904</v>
      </c>
      <c r="B249" s="41">
        <v>21.91</v>
      </c>
      <c r="C249" s="4">
        <f t="shared" si="36"/>
        <v>5.692233478051123E-2</v>
      </c>
      <c r="D249" s="41">
        <v>124.62</v>
      </c>
      <c r="E249" s="4">
        <f t="shared" si="37"/>
        <v>7.2271741748974883E-4</v>
      </c>
      <c r="F249" s="44">
        <v>25.45</v>
      </c>
      <c r="G249" s="44">
        <v>26.2</v>
      </c>
      <c r="H249" s="41">
        <v>23.299729652576161</v>
      </c>
      <c r="I249" s="4">
        <f>G249/F249-1</f>
        <v>2.9469548133595369E-2</v>
      </c>
      <c r="J249" s="4">
        <f>F249/B249-1</f>
        <v>0.16157005933363755</v>
      </c>
      <c r="K249" s="41">
        <v>73.319999999999993</v>
      </c>
      <c r="L249" s="4">
        <f t="shared" si="38"/>
        <v>-8.7873462214411724E-3</v>
      </c>
      <c r="M249" s="43">
        <v>6.75</v>
      </c>
      <c r="N249" s="4">
        <f t="shared" si="39"/>
        <v>5.9612518628913147E-3</v>
      </c>
      <c r="O249" s="4" t="str">
        <f>IF(J249&lt;-2.5%,L250+IF(AC$2="Yes",E250,0),"")</f>
        <v/>
      </c>
      <c r="P249" s="4" t="str">
        <f>IF(AND(I249&gt;5%,I249&lt;20%),N250-IF(AC$2="Yes",E250,0),"")</f>
        <v/>
      </c>
      <c r="Q249" s="4" t="str">
        <f>IF(COUNT(O249:P249)=2,"",IF(COUNT(O249:P249)=1,SUM(O249:P249)+IF(AC$2="Yes",IF(O249&lt;&gt;"",E250,-E250),0),""))</f>
        <v/>
      </c>
      <c r="R249" s="4" t="str">
        <f>IF(O249&lt;&gt;"",E250,"")</f>
        <v/>
      </c>
      <c r="S249" s="4" t="str">
        <f>IF(P249&lt;&gt;"",-E250,"")</f>
        <v/>
      </c>
      <c r="T249" s="4" t="str">
        <f t="shared" si="32"/>
        <v/>
      </c>
      <c r="U249" s="43">
        <f t="shared" si="33"/>
        <v>158.76806361978751</v>
      </c>
      <c r="V249" s="43">
        <f t="shared" si="34"/>
        <v>139.9478889508421</v>
      </c>
      <c r="W249" s="43">
        <f t="shared" si="35"/>
        <v>224.48021095386457</v>
      </c>
      <c r="X249" s="3">
        <f>U249/MAX(U$2:U249)-1</f>
        <v>0</v>
      </c>
      <c r="Y249" s="3">
        <f>V249/MAX(V$2:V249)-1</f>
        <v>0</v>
      </c>
      <c r="Z249" s="3">
        <f>W249/MAX(W$2:W249)-1</f>
        <v>0</v>
      </c>
      <c r="AA249" s="2"/>
      <c r="AF249" s="2"/>
      <c r="AG249" s="2"/>
      <c r="AH249" s="2"/>
      <c r="AI249" s="2"/>
    </row>
    <row r="250" spans="1:35" x14ac:dyDescent="0.25">
      <c r="A250" s="34">
        <v>40905</v>
      </c>
      <c r="B250" s="41">
        <v>23.52</v>
      </c>
      <c r="C250" s="4">
        <f t="shared" si="36"/>
        <v>7.348242811501593E-2</v>
      </c>
      <c r="D250" s="41">
        <v>122.99</v>
      </c>
      <c r="E250" s="4">
        <f t="shared" si="37"/>
        <v>-1.3079762477932966E-2</v>
      </c>
      <c r="F250" s="44">
        <v>26.7</v>
      </c>
      <c r="G250" s="44">
        <v>27.1</v>
      </c>
      <c r="H250" s="41">
        <v>23.339778806653221</v>
      </c>
      <c r="I250" s="4">
        <f>G250/F250-1</f>
        <v>1.4981273408239737E-2</v>
      </c>
      <c r="J250" s="4">
        <f>F250/B250-1</f>
        <v>0.13520408163265296</v>
      </c>
      <c r="K250" s="41">
        <v>76.47</v>
      </c>
      <c r="L250" s="4">
        <f t="shared" si="38"/>
        <v>4.2962356792144218E-2</v>
      </c>
      <c r="M250" s="43">
        <v>6.47</v>
      </c>
      <c r="N250" s="4">
        <f t="shared" si="39"/>
        <v>-4.1481481481481564E-2</v>
      </c>
      <c r="O250" s="4" t="str">
        <f>IF(J250&lt;-2.5%,L251+IF(AC$2="Yes",E251,0),"")</f>
        <v/>
      </c>
      <c r="P250" s="4" t="str">
        <f>IF(AND(I250&gt;5%,I250&lt;20%),N251-IF(AC$2="Yes",E251,0),"")</f>
        <v/>
      </c>
      <c r="Q250" s="4" t="str">
        <f>IF(COUNT(O250:P250)=2,"",IF(COUNT(O250:P250)=1,SUM(O250:P250)+IF(AC$2="Yes",IF(O250&lt;&gt;"",E251,-E251),0),""))</f>
        <v/>
      </c>
      <c r="R250" s="4" t="str">
        <f>IF(O250&lt;&gt;"",E251,"")</f>
        <v/>
      </c>
      <c r="S250" s="4" t="str">
        <f>IF(P250&lt;&gt;"",-E251,"")</f>
        <v/>
      </c>
      <c r="T250" s="4" t="str">
        <f t="shared" si="32"/>
        <v/>
      </c>
      <c r="U250" s="43">
        <f t="shared" si="33"/>
        <v>158.76806361978751</v>
      </c>
      <c r="V250" s="43">
        <f t="shared" si="34"/>
        <v>139.9478889508421</v>
      </c>
      <c r="W250" s="43">
        <f t="shared" si="35"/>
        <v>224.48021095386457</v>
      </c>
      <c r="X250" s="3">
        <f>U250/MAX(U$2:U250)-1</f>
        <v>0</v>
      </c>
      <c r="Y250" s="3">
        <f>V250/MAX(V$2:V250)-1</f>
        <v>0</v>
      </c>
      <c r="Z250" s="3">
        <f>W250/MAX(W$2:W250)-1</f>
        <v>0</v>
      </c>
      <c r="AA250" s="2"/>
      <c r="AF250" s="2"/>
      <c r="AG250" s="2"/>
      <c r="AH250" s="2"/>
      <c r="AI250" s="2"/>
    </row>
    <row r="251" spans="1:35" x14ac:dyDescent="0.25">
      <c r="A251" s="34">
        <v>40906</v>
      </c>
      <c r="B251" s="41">
        <v>22.65</v>
      </c>
      <c r="C251" s="4">
        <f t="shared" si="36"/>
        <v>-3.6989795918367374E-2</v>
      </c>
      <c r="D251" s="41">
        <v>124.26</v>
      </c>
      <c r="E251" s="4">
        <f t="shared" si="37"/>
        <v>1.0326042767704768E-2</v>
      </c>
      <c r="F251" s="44">
        <v>25.95</v>
      </c>
      <c r="G251" s="44">
        <v>26.55</v>
      </c>
      <c r="H251" s="41">
        <v>23.214364478170818</v>
      </c>
      <c r="I251" s="4">
        <f>G251/F251-1</f>
        <v>2.3121387283236983E-2</v>
      </c>
      <c r="J251" s="4">
        <f>F251/B251-1</f>
        <v>0.14569536423841067</v>
      </c>
      <c r="K251" s="41">
        <v>74.599999999999994</v>
      </c>
      <c r="L251" s="4">
        <f t="shared" si="38"/>
        <v>-2.4454034261802038E-2</v>
      </c>
      <c r="M251" s="43">
        <v>6.63</v>
      </c>
      <c r="N251" s="4">
        <f t="shared" si="39"/>
        <v>2.472952086553315E-2</v>
      </c>
      <c r="O251" s="4" t="str">
        <f>IF(J251&lt;-2.5%,L252+IF(AC$2="Yes",E252,0),"")</f>
        <v/>
      </c>
      <c r="P251" s="4" t="str">
        <f>IF(AND(I251&gt;5%,I251&lt;20%),N252-IF(AC$2="Yes",E252,0),"")</f>
        <v/>
      </c>
      <c r="Q251" s="4" t="str">
        <f>IF(COUNT(O251:P251)=2,"",IF(COUNT(O251:P251)=1,SUM(O251:P251)+IF(AC$2="Yes",IF(O251&lt;&gt;"",E252,-E252),0),""))</f>
        <v/>
      </c>
      <c r="R251" s="4" t="str">
        <f>IF(O251&lt;&gt;"",E252,"")</f>
        <v/>
      </c>
      <c r="S251" s="4" t="str">
        <f>IF(P251&lt;&gt;"",-E252,"")</f>
        <v/>
      </c>
      <c r="T251" s="4" t="str">
        <f t="shared" si="32"/>
        <v/>
      </c>
      <c r="U251" s="43">
        <f t="shared" si="33"/>
        <v>158.76806361978751</v>
      </c>
      <c r="V251" s="43">
        <f t="shared" si="34"/>
        <v>139.9478889508421</v>
      </c>
      <c r="W251" s="43">
        <f t="shared" si="35"/>
        <v>224.48021095386457</v>
      </c>
      <c r="X251" s="3">
        <f>U251/MAX(U$2:U251)-1</f>
        <v>0</v>
      </c>
      <c r="Y251" s="3">
        <f>V251/MAX(V$2:V251)-1</f>
        <v>0</v>
      </c>
      <c r="Z251" s="3">
        <f>W251/MAX(W$2:W251)-1</f>
        <v>0</v>
      </c>
      <c r="AA251" s="2"/>
      <c r="AF251" s="2"/>
      <c r="AG251" s="2"/>
      <c r="AH251" s="2"/>
      <c r="AI251" s="2"/>
    </row>
    <row r="252" spans="1:35" x14ac:dyDescent="0.25">
      <c r="A252" s="34">
        <v>40907</v>
      </c>
      <c r="B252" s="41">
        <v>23.4</v>
      </c>
      <c r="C252" s="4">
        <f t="shared" si="36"/>
        <v>3.3112582781456901E-2</v>
      </c>
      <c r="D252" s="41">
        <v>123.65</v>
      </c>
      <c r="E252" s="4">
        <f t="shared" si="37"/>
        <v>-4.9090616449379842E-3</v>
      </c>
      <c r="F252" s="44">
        <v>26.7</v>
      </c>
      <c r="G252" s="44">
        <v>27.15</v>
      </c>
      <c r="H252" s="41">
        <v>23.248116391230671</v>
      </c>
      <c r="I252" s="4">
        <f>G252/F252-1</f>
        <v>1.6853932584269593E-2</v>
      </c>
      <c r="J252" s="4">
        <f>F252/B252-1</f>
        <v>0.14102564102564097</v>
      </c>
      <c r="K252" s="41">
        <v>75.739999999999995</v>
      </c>
      <c r="L252" s="4">
        <f t="shared" si="38"/>
        <v>1.5281501340482562E-2</v>
      </c>
      <c r="M252" s="43">
        <v>6.51</v>
      </c>
      <c r="N252" s="4">
        <f t="shared" si="39"/>
        <v>-1.8099547511312264E-2</v>
      </c>
      <c r="O252" s="4" t="str">
        <f>IF(J252&lt;-2.5%,L253+IF(AC$2="Yes",E253,0),"")</f>
        <v/>
      </c>
      <c r="P252" s="4" t="str">
        <f>IF(AND(I252&gt;5%,I252&lt;20%),N253-IF(AC$2="Yes",E253,0),"")</f>
        <v/>
      </c>
      <c r="Q252" s="4" t="str">
        <f>IF(COUNT(O252:P252)=2,"",IF(COUNT(O252:P252)=1,SUM(O252:P252)+IF(AC$2="Yes",IF(O252&lt;&gt;"",E253,-E253),0),""))</f>
        <v/>
      </c>
      <c r="R252" s="4" t="str">
        <f>IF(O252&lt;&gt;"",E253,"")</f>
        <v/>
      </c>
      <c r="S252" s="4" t="str">
        <f>IF(P252&lt;&gt;"",-E253,"")</f>
        <v/>
      </c>
      <c r="T252" s="4" t="str">
        <f t="shared" si="32"/>
        <v/>
      </c>
      <c r="U252" s="43">
        <f t="shared" si="33"/>
        <v>158.76806361978751</v>
      </c>
      <c r="V252" s="43">
        <f t="shared" si="34"/>
        <v>139.9478889508421</v>
      </c>
      <c r="W252" s="43">
        <f t="shared" si="35"/>
        <v>224.48021095386457</v>
      </c>
      <c r="X252" s="3">
        <f>U252/MAX(U$2:U252)-1</f>
        <v>0</v>
      </c>
      <c r="Y252" s="3">
        <f>V252/MAX(V$2:V252)-1</f>
        <v>0</v>
      </c>
      <c r="Z252" s="3">
        <f>W252/MAX(W$2:W252)-1</f>
        <v>0</v>
      </c>
      <c r="AA252" s="2"/>
      <c r="AF252" s="2"/>
      <c r="AG252" s="2"/>
      <c r="AH252" s="2"/>
      <c r="AI252" s="2"/>
    </row>
    <row r="253" spans="1:35" x14ac:dyDescent="0.25">
      <c r="A253" s="34">
        <v>40911</v>
      </c>
      <c r="B253" s="41">
        <v>22.97</v>
      </c>
      <c r="C253" s="4">
        <f t="shared" si="36"/>
        <v>-1.8376068376068311E-2</v>
      </c>
      <c r="D253" s="41">
        <v>125.62</v>
      </c>
      <c r="E253" s="4">
        <f t="shared" si="37"/>
        <v>1.5932066316215021E-2</v>
      </c>
      <c r="F253" s="44">
        <v>24.8</v>
      </c>
      <c r="G253" s="44">
        <v>25.8</v>
      </c>
      <c r="H253" s="41">
        <v>23.197549774643274</v>
      </c>
      <c r="I253" s="4">
        <f>G253/F253-1</f>
        <v>4.0322580645161255E-2</v>
      </c>
      <c r="J253" s="4">
        <f>F253/B253-1</f>
        <v>7.9669133652590318E-2</v>
      </c>
      <c r="K253" s="41">
        <v>71.739999999999995</v>
      </c>
      <c r="L253" s="4">
        <f t="shared" si="38"/>
        <v>-5.2812252442566709E-2</v>
      </c>
      <c r="M253" s="43">
        <v>6.86</v>
      </c>
      <c r="N253" s="4">
        <f t="shared" si="39"/>
        <v>5.3763440860215228E-2</v>
      </c>
      <c r="O253" s="4" t="str">
        <f>IF(J253&lt;-2.5%,L254+IF(AC$2="Yes",E254,0),"")</f>
        <v/>
      </c>
      <c r="P253" s="4" t="str">
        <f>IF(AND(I253&gt;5%,I253&lt;20%),N254-IF(AC$2="Yes",E254,0),"")</f>
        <v/>
      </c>
      <c r="Q253" s="4" t="str">
        <f>IF(COUNT(O253:P253)=2,"",IF(COUNT(O253:P253)=1,SUM(O253:P253)+IF(AC$2="Yes",IF(O253&lt;&gt;"",E254,-E254),0),""))</f>
        <v/>
      </c>
      <c r="R253" s="4" t="str">
        <f>IF(O253&lt;&gt;"",E254,"")</f>
        <v/>
      </c>
      <c r="S253" s="4" t="str">
        <f>IF(P253&lt;&gt;"",-E254,"")</f>
        <v/>
      </c>
      <c r="T253" s="4" t="str">
        <f t="shared" si="32"/>
        <v/>
      </c>
      <c r="U253" s="43">
        <f t="shared" si="33"/>
        <v>158.76806361978751</v>
      </c>
      <c r="V253" s="43">
        <f t="shared" si="34"/>
        <v>139.9478889508421</v>
      </c>
      <c r="W253" s="43">
        <f t="shared" si="35"/>
        <v>224.48021095386457</v>
      </c>
      <c r="X253" s="3">
        <f>U253/MAX(U$2:U253)-1</f>
        <v>0</v>
      </c>
      <c r="Y253" s="3">
        <f>V253/MAX(V$2:V253)-1</f>
        <v>0</v>
      </c>
      <c r="Z253" s="3">
        <f>W253/MAX(W$2:W253)-1</f>
        <v>0</v>
      </c>
      <c r="AA253" s="2"/>
      <c r="AF253" s="2"/>
      <c r="AG253" s="2"/>
      <c r="AH253" s="2"/>
      <c r="AI253" s="2"/>
    </row>
    <row r="254" spans="1:35" x14ac:dyDescent="0.25">
      <c r="A254" s="34">
        <v>40912</v>
      </c>
      <c r="B254" s="41">
        <v>22.22</v>
      </c>
      <c r="C254" s="4">
        <f t="shared" si="36"/>
        <v>-3.2651284283848447E-2</v>
      </c>
      <c r="D254" s="41">
        <v>125.82</v>
      </c>
      <c r="E254" s="4">
        <f t="shared" si="37"/>
        <v>1.592103168285286E-3</v>
      </c>
      <c r="F254" s="44">
        <v>24.2</v>
      </c>
      <c r="G254" s="44">
        <v>25.3</v>
      </c>
      <c r="H254" s="41">
        <v>23.019813451980859</v>
      </c>
      <c r="I254" s="4">
        <f>G254/F254-1</f>
        <v>4.5454545454545414E-2</v>
      </c>
      <c r="J254" s="4">
        <f>F254/B254-1</f>
        <v>8.9108910891089188E-2</v>
      </c>
      <c r="K254" s="41">
        <v>70.33</v>
      </c>
      <c r="L254" s="4">
        <f t="shared" si="38"/>
        <v>-1.965430722051853E-2</v>
      </c>
      <c r="M254" s="43">
        <v>6.99</v>
      </c>
      <c r="N254" s="4">
        <f t="shared" si="39"/>
        <v>1.895043731778423E-2</v>
      </c>
      <c r="O254" s="4" t="str">
        <f>IF(J254&lt;-2.5%,L255+IF(AC$2="Yes",E255,0),"")</f>
        <v/>
      </c>
      <c r="P254" s="4" t="str">
        <f>IF(AND(I254&gt;5%,I254&lt;20%),N255-IF(AC$2="Yes",E255,0),"")</f>
        <v/>
      </c>
      <c r="Q254" s="4" t="str">
        <f>IF(COUNT(O254:P254)=2,"",IF(COUNT(O254:P254)=1,SUM(O254:P254)+IF(AC$2="Yes",IF(O254&lt;&gt;"",E255,-E255),0),""))</f>
        <v/>
      </c>
      <c r="R254" s="4" t="str">
        <f>IF(O254&lt;&gt;"",E255,"")</f>
        <v/>
      </c>
      <c r="S254" s="4" t="str">
        <f>IF(P254&lt;&gt;"",-E255,"")</f>
        <v/>
      </c>
      <c r="T254" s="4" t="str">
        <f t="shared" si="32"/>
        <v/>
      </c>
      <c r="U254" s="43">
        <f t="shared" si="33"/>
        <v>158.76806361978751</v>
      </c>
      <c r="V254" s="43">
        <f t="shared" si="34"/>
        <v>139.9478889508421</v>
      </c>
      <c r="W254" s="43">
        <f t="shared" si="35"/>
        <v>224.48021095386457</v>
      </c>
      <c r="X254" s="3">
        <f>U254/MAX(U$2:U254)-1</f>
        <v>0</v>
      </c>
      <c r="Y254" s="3">
        <f>V254/MAX(V$2:V254)-1</f>
        <v>0</v>
      </c>
      <c r="Z254" s="3">
        <f>W254/MAX(W$2:W254)-1</f>
        <v>0</v>
      </c>
      <c r="AA254" s="2"/>
      <c r="AF254" s="2"/>
      <c r="AG254" s="2"/>
      <c r="AH254" s="2"/>
      <c r="AI254" s="2"/>
    </row>
    <row r="255" spans="1:35" x14ac:dyDescent="0.25">
      <c r="A255" s="34">
        <v>40913</v>
      </c>
      <c r="B255" s="41">
        <v>21.48</v>
      </c>
      <c r="C255" s="4">
        <f t="shared" si="36"/>
        <v>-3.3303330333033232E-2</v>
      </c>
      <c r="D255" s="41">
        <v>126.15</v>
      </c>
      <c r="E255" s="4">
        <f t="shared" si="37"/>
        <v>2.6227944682881699E-3</v>
      </c>
      <c r="F255" s="44">
        <v>23.75</v>
      </c>
      <c r="G255" s="44">
        <v>24.9</v>
      </c>
      <c r="H255" s="41">
        <v>22.739847369802522</v>
      </c>
      <c r="I255" s="4">
        <f>G255/F255-1</f>
        <v>4.842105263157892E-2</v>
      </c>
      <c r="J255" s="4">
        <f>F255/B255-1</f>
        <v>0.10567970204841703</v>
      </c>
      <c r="K255" s="41">
        <v>68.760000000000005</v>
      </c>
      <c r="L255" s="4">
        <f t="shared" si="38"/>
        <v>-2.2323332859377154E-2</v>
      </c>
      <c r="M255" s="43">
        <v>7.15</v>
      </c>
      <c r="N255" s="4">
        <f t="shared" si="39"/>
        <v>2.2889842632331847E-2</v>
      </c>
      <c r="O255" s="4" t="str">
        <f>IF(J255&lt;-2.5%,L256+IF(AC$2="Yes",E256,0),"")</f>
        <v/>
      </c>
      <c r="P255" s="4" t="str">
        <f>IF(AND(I255&gt;5%,I255&lt;20%),N256-IF(AC$2="Yes",E256,0),"")</f>
        <v/>
      </c>
      <c r="Q255" s="4" t="str">
        <f>IF(COUNT(O255:P255)=2,"",IF(COUNT(O255:P255)=1,SUM(O255:P255)+IF(AC$2="Yes",IF(O255&lt;&gt;"",E256,-E256),0),""))</f>
        <v/>
      </c>
      <c r="R255" s="4" t="str">
        <f>IF(O255&lt;&gt;"",E256,"")</f>
        <v/>
      </c>
      <c r="S255" s="4" t="str">
        <f>IF(P255&lt;&gt;"",-E256,"")</f>
        <v/>
      </c>
      <c r="T255" s="4" t="str">
        <f t="shared" si="32"/>
        <v/>
      </c>
      <c r="U255" s="43">
        <f t="shared" si="33"/>
        <v>158.76806361978751</v>
      </c>
      <c r="V255" s="43">
        <f t="shared" si="34"/>
        <v>139.9478889508421</v>
      </c>
      <c r="W255" s="43">
        <f t="shared" si="35"/>
        <v>224.48021095386457</v>
      </c>
      <c r="X255" s="3">
        <f>U255/MAX(U$2:U255)-1</f>
        <v>0</v>
      </c>
      <c r="Y255" s="3">
        <f>V255/MAX(V$2:V255)-1</f>
        <v>0</v>
      </c>
      <c r="Z255" s="3">
        <f>W255/MAX(W$2:W255)-1</f>
        <v>0</v>
      </c>
      <c r="AA255" s="2"/>
      <c r="AF255" s="2"/>
      <c r="AG255" s="2"/>
      <c r="AH255" s="2"/>
      <c r="AI255" s="2"/>
    </row>
    <row r="256" spans="1:35" x14ac:dyDescent="0.25">
      <c r="A256" s="34">
        <v>40914</v>
      </c>
      <c r="B256" s="41">
        <v>20.63</v>
      </c>
      <c r="C256" s="4">
        <f t="shared" si="36"/>
        <v>-3.9571694599627616E-2</v>
      </c>
      <c r="D256" s="41">
        <v>125.83</v>
      </c>
      <c r="E256" s="4">
        <f t="shared" si="37"/>
        <v>-2.5366627031312428E-3</v>
      </c>
      <c r="F256" s="44">
        <v>23.05</v>
      </c>
      <c r="G256" s="44">
        <v>24.4</v>
      </c>
      <c r="H256" s="41">
        <v>22.356238757111154</v>
      </c>
      <c r="I256" s="4">
        <f>G256/F256-1</f>
        <v>5.8568329718004186E-2</v>
      </c>
      <c r="J256" s="4">
        <f>F256/B256-1</f>
        <v>0.11730489578284065</v>
      </c>
      <c r="K256" s="41">
        <v>67.72</v>
      </c>
      <c r="L256" s="4">
        <f t="shared" si="38"/>
        <v>-1.5125072716695831E-2</v>
      </c>
      <c r="M256" s="43">
        <v>7.25</v>
      </c>
      <c r="N256" s="4">
        <f t="shared" si="39"/>
        <v>1.3986013986013957E-2</v>
      </c>
      <c r="O256" s="4" t="str">
        <f>IF(J256&lt;-2.5%,L257+IF(AC$2="Yes",E257,0),"")</f>
        <v/>
      </c>
      <c r="P256" s="4">
        <f>IF(AND(I256&gt;5%,I256&lt;20%),N257-IF(AC$2="Yes",E257,0),"")</f>
        <v>1.4167555020868416E-2</v>
      </c>
      <c r="Q256" s="4">
        <f>IF(COUNT(O256:P256)=2,"",IF(COUNT(O256:P256)=1,SUM(O256:P256)+IF(AC$2="Yes",IF(O256&lt;&gt;"",E257,-E257),0),""))</f>
        <v>1.1783385903805677E-2</v>
      </c>
      <c r="R256" s="4" t="str">
        <f>IF(O256&lt;&gt;"",E257,"")</f>
        <v/>
      </c>
      <c r="S256" s="4">
        <f>IF(P256&lt;&gt;"",-E257,"")</f>
        <v>-2.3841691170627399E-3</v>
      </c>
      <c r="T256" s="4">
        <f t="shared" si="32"/>
        <v>-2.3841691170627399E-3</v>
      </c>
      <c r="U256" s="43">
        <f t="shared" si="33"/>
        <v>158.76806361978751</v>
      </c>
      <c r="V256" s="43">
        <f t="shared" si="34"/>
        <v>141.93060836760753</v>
      </c>
      <c r="W256" s="43">
        <f t="shared" si="35"/>
        <v>227.12534790730166</v>
      </c>
      <c r="X256" s="3">
        <f>U256/MAX(U$2:U256)-1</f>
        <v>0</v>
      </c>
      <c r="Y256" s="3">
        <f>V256/MAX(V$2:V256)-1</f>
        <v>0</v>
      </c>
      <c r="Z256" s="3">
        <f>W256/MAX(W$2:W256)-1</f>
        <v>0</v>
      </c>
      <c r="AA256" s="2"/>
      <c r="AF256" s="2"/>
      <c r="AG256" s="2"/>
      <c r="AH256" s="2"/>
      <c r="AI256" s="2"/>
    </row>
    <row r="257" spans="1:35" x14ac:dyDescent="0.25">
      <c r="A257" s="34">
        <v>40917</v>
      </c>
      <c r="B257" s="41">
        <v>21.07</v>
      </c>
      <c r="C257" s="4">
        <f t="shared" si="36"/>
        <v>2.132816286960737E-2</v>
      </c>
      <c r="D257" s="41">
        <v>126.13</v>
      </c>
      <c r="E257" s="4">
        <f t="shared" si="37"/>
        <v>2.3841691170627399E-3</v>
      </c>
      <c r="F257" s="44">
        <v>22.85</v>
      </c>
      <c r="G257" s="44">
        <v>24.15</v>
      </c>
      <c r="H257" s="41">
        <v>22.122377164909125</v>
      </c>
      <c r="I257" s="4">
        <f>G257/F257-1</f>
        <v>5.6892778993435256E-2</v>
      </c>
      <c r="J257" s="4">
        <f>F257/B257-1</f>
        <v>8.4480303749406849E-2</v>
      </c>
      <c r="K257" s="41">
        <v>66.680000000000007</v>
      </c>
      <c r="L257" s="4">
        <f t="shared" si="38"/>
        <v>-1.5357353809804963E-2</v>
      </c>
      <c r="M257" s="43">
        <v>7.37</v>
      </c>
      <c r="N257" s="4">
        <f t="shared" si="39"/>
        <v>1.6551724137931156E-2</v>
      </c>
      <c r="O257" s="4" t="str">
        <f>IF(J257&lt;-2.5%,L258+IF(AC$2="Yes",E258,0),"")</f>
        <v/>
      </c>
      <c r="P257" s="4">
        <f>IF(AND(I257&gt;5%,I257&lt;20%),N258-IF(AC$2="Yes",E258,0),"")</f>
        <v>1.1710904118760856E-2</v>
      </c>
      <c r="Q257" s="4">
        <f>IF(COUNT(O257:P257)=2,"",IF(COUNT(O257:P257)=1,SUM(O257:P257)+IF(AC$2="Yes",IF(O257&lt;&gt;"",E258,-E258),0),""))</f>
        <v>3.069026690710297E-3</v>
      </c>
      <c r="R257" s="4" t="str">
        <f>IF(O257&lt;&gt;"",E258,"")</f>
        <v/>
      </c>
      <c r="S257" s="4">
        <f>IF(P257&lt;&gt;"",-E258,"")</f>
        <v>-8.6418774280505595E-3</v>
      </c>
      <c r="T257" s="4">
        <f t="shared" si="32"/>
        <v>-8.6418774280505595E-3</v>
      </c>
      <c r="U257" s="43">
        <f t="shared" si="33"/>
        <v>158.76806361978751</v>
      </c>
      <c r="V257" s="43">
        <f t="shared" si="34"/>
        <v>143.59274411371797</v>
      </c>
      <c r="W257" s="43">
        <f t="shared" si="35"/>
        <v>227.82240166216604</v>
      </c>
      <c r="X257" s="3">
        <f>U257/MAX(U$2:U257)-1</f>
        <v>0</v>
      </c>
      <c r="Y257" s="3">
        <f>V257/MAX(V$2:V257)-1</f>
        <v>0</v>
      </c>
      <c r="Z257" s="3">
        <f>W257/MAX(W$2:W257)-1</f>
        <v>0</v>
      </c>
      <c r="AA257" s="2"/>
      <c r="AF257" s="2"/>
      <c r="AG257" s="2"/>
      <c r="AH257" s="2"/>
      <c r="AI257" s="2"/>
    </row>
    <row r="258" spans="1:35" x14ac:dyDescent="0.25">
      <c r="A258" s="34">
        <v>40918</v>
      </c>
      <c r="B258" s="41">
        <v>20.69</v>
      </c>
      <c r="C258" s="4">
        <f t="shared" si="36"/>
        <v>-1.8035121025154255E-2</v>
      </c>
      <c r="D258" s="41">
        <v>127.22</v>
      </c>
      <c r="E258" s="4">
        <f t="shared" si="37"/>
        <v>8.6418774280505595E-3</v>
      </c>
      <c r="F258" s="44">
        <v>22.35</v>
      </c>
      <c r="G258" s="44">
        <v>23.65</v>
      </c>
      <c r="H258" s="41">
        <v>21.861944953107464</v>
      </c>
      <c r="I258" s="4">
        <f>G258/F258-1</f>
        <v>5.8165548098433772E-2</v>
      </c>
      <c r="J258" s="4">
        <f>F258/B258-1</f>
        <v>8.0231996133397709E-2</v>
      </c>
      <c r="K258" s="41">
        <v>65.34</v>
      </c>
      <c r="L258" s="4">
        <f t="shared" si="38"/>
        <v>-2.0095980803839231E-2</v>
      </c>
      <c r="M258" s="43">
        <v>7.52</v>
      </c>
      <c r="N258" s="4">
        <f t="shared" si="39"/>
        <v>2.0352781546811416E-2</v>
      </c>
      <c r="O258" s="4" t="str">
        <f>IF(J258&lt;-2.5%,L259+IF(AC$2="Yes",E259,0),"")</f>
        <v/>
      </c>
      <c r="P258" s="4">
        <f>IF(AND(I258&gt;5%,I258&lt;20%),N259-IF(AC$2="Yes",E259,0),"")</f>
        <v>-1.7837461994133275E-2</v>
      </c>
      <c r="Q258" s="4">
        <f>IF(COUNT(O258:P258)=2,"",IF(COUNT(O258:P258)=1,SUM(O258:P258)+IF(AC$2="Yes",IF(O258&lt;&gt;"",E259,-E259),0),""))</f>
        <v>-1.8387689945713381E-2</v>
      </c>
      <c r="R258" s="4" t="str">
        <f>IF(O258&lt;&gt;"",E259,"")</f>
        <v/>
      </c>
      <c r="S258" s="4">
        <f>IF(P258&lt;&gt;"",-E259,"")</f>
        <v>-5.5022795158010673E-4</v>
      </c>
      <c r="T258" s="4">
        <f t="shared" si="32"/>
        <v>-5.5022795158010673E-4</v>
      </c>
      <c r="U258" s="43">
        <f t="shared" si="33"/>
        <v>158.76806361978751</v>
      </c>
      <c r="V258" s="43">
        <f t="shared" si="34"/>
        <v>141.03141399795621</v>
      </c>
      <c r="W258" s="43">
        <f t="shared" si="35"/>
        <v>223.63327397771437</v>
      </c>
      <c r="X258" s="3">
        <f>U258/MAX(U$2:U258)-1</f>
        <v>0</v>
      </c>
      <c r="Y258" s="3">
        <f>V258/MAX(V$2:V258)-1</f>
        <v>-1.7837461994133386E-2</v>
      </c>
      <c r="Z258" s="3">
        <f>W258/MAX(W$2:W258)-1</f>
        <v>-1.8387689945713381E-2</v>
      </c>
      <c r="AA258" s="2"/>
      <c r="AF258" s="2"/>
      <c r="AG258" s="2"/>
      <c r="AH258" s="2"/>
      <c r="AI258" s="2"/>
    </row>
    <row r="259" spans="1:35" x14ac:dyDescent="0.25">
      <c r="A259" s="34">
        <v>40919</v>
      </c>
      <c r="B259" s="41">
        <v>21.05</v>
      </c>
      <c r="C259" s="4">
        <f t="shared" si="36"/>
        <v>1.7399710004833313E-2</v>
      </c>
      <c r="D259" s="41">
        <v>127.29</v>
      </c>
      <c r="E259" s="4">
        <f t="shared" si="37"/>
        <v>5.5022795158010673E-4</v>
      </c>
      <c r="F259" s="44">
        <v>22.95</v>
      </c>
      <c r="G259" s="44">
        <v>24.15</v>
      </c>
      <c r="H259" s="41">
        <v>21.714318597997018</v>
      </c>
      <c r="I259" s="4">
        <f>G259/F259-1</f>
        <v>5.2287581699346442E-2</v>
      </c>
      <c r="J259" s="4">
        <f>F259/B259-1</f>
        <v>9.0261282660332398E-2</v>
      </c>
      <c r="K259" s="41">
        <v>66.42</v>
      </c>
      <c r="L259" s="4">
        <f t="shared" si="38"/>
        <v>1.6528925619834656E-2</v>
      </c>
      <c r="M259" s="43">
        <v>7.39</v>
      </c>
      <c r="N259" s="4">
        <f t="shared" si="39"/>
        <v>-1.7287234042553168E-2</v>
      </c>
      <c r="O259" s="4" t="str">
        <f>IF(J259&lt;-2.5%,L260+IF(AC$2="Yes",E260,0),"")</f>
        <v/>
      </c>
      <c r="P259" s="4">
        <f>IF(AND(I259&gt;5%,I259&lt;20%),N260-IF(AC$2="Yes",E260,0),"")</f>
        <v>1.2449595932954916E-2</v>
      </c>
      <c r="Q259" s="4">
        <f>IF(COUNT(O259:P259)=2,"",IF(COUNT(O259:P259)=1,SUM(O259:P259)+IF(AC$2="Yes",IF(O259&lt;&gt;"",E260,-E260),0),""))</f>
        <v>1.0014212163609315E-2</v>
      </c>
      <c r="R259" s="4" t="str">
        <f>IF(O259&lt;&gt;"",E260,"")</f>
        <v/>
      </c>
      <c r="S259" s="4">
        <f>IF(P259&lt;&gt;"",-E260,"")</f>
        <v>-2.4353837693456004E-3</v>
      </c>
      <c r="T259" s="4">
        <f t="shared" si="32"/>
        <v>-2.4353837693456004E-3</v>
      </c>
      <c r="U259" s="43">
        <f t="shared" si="33"/>
        <v>158.76806361978751</v>
      </c>
      <c r="V259" s="43">
        <f t="shared" si="34"/>
        <v>142.78719811608406</v>
      </c>
      <c r="W259" s="43">
        <f t="shared" si="35"/>
        <v>225.87278503016978</v>
      </c>
      <c r="X259" s="3">
        <f>U259/MAX(U$2:U259)-1</f>
        <v>0</v>
      </c>
      <c r="Y259" s="3">
        <f>V259/MAX(V$2:V259)-1</f>
        <v>-5.6099352554748183E-3</v>
      </c>
      <c r="Z259" s="3">
        <f>W259/MAX(W$2:W259)-1</f>
        <v>-8.5576160104190446E-3</v>
      </c>
      <c r="AA259" s="2"/>
      <c r="AF259" s="2"/>
      <c r="AG259" s="2"/>
      <c r="AH259" s="2"/>
      <c r="AI259" s="2"/>
    </row>
    <row r="260" spans="1:35" x14ac:dyDescent="0.25">
      <c r="A260" s="34">
        <v>40920</v>
      </c>
      <c r="B260" s="41">
        <v>20.47</v>
      </c>
      <c r="C260" s="4">
        <f t="shared" si="36"/>
        <v>-2.7553444180522635E-2</v>
      </c>
      <c r="D260" s="41">
        <v>127.6</v>
      </c>
      <c r="E260" s="4">
        <f t="shared" si="37"/>
        <v>2.4353837693456004E-3</v>
      </c>
      <c r="F260" s="44">
        <v>22.2</v>
      </c>
      <c r="G260" s="44">
        <v>23.75</v>
      </c>
      <c r="H260" s="41">
        <v>21.48807885290665</v>
      </c>
      <c r="I260" s="4">
        <f>G260/F260-1</f>
        <v>6.9819819819819884E-2</v>
      </c>
      <c r="J260" s="4">
        <f>F260/B260-1</f>
        <v>8.4513922813874043E-2</v>
      </c>
      <c r="K260" s="41">
        <v>65.44</v>
      </c>
      <c r="L260" s="4">
        <f t="shared" si="38"/>
        <v>-1.4754591990364441E-2</v>
      </c>
      <c r="M260" s="43">
        <v>7.5</v>
      </c>
      <c r="N260" s="4">
        <f t="shared" si="39"/>
        <v>1.4884979702300516E-2</v>
      </c>
      <c r="O260" s="4" t="str">
        <f>IF(J260&lt;-2.5%,L261+IF(AC$2="Yes",E261,0),"")</f>
        <v/>
      </c>
      <c r="P260" s="4">
        <f>IF(AND(I260&gt;5%,I260&lt;20%),N261-IF(AC$2="Yes",E261,0),"")</f>
        <v>-2.2827586206896622E-2</v>
      </c>
      <c r="Q260" s="4">
        <f>IF(COUNT(O260:P260)=2,"",IF(COUNT(O260:P260)=1,SUM(O260:P260)+IF(AC$2="Yes",IF(O260&lt;&gt;"",E261,-E261),0),""))</f>
        <v>-1.7655172413793219E-2</v>
      </c>
      <c r="R260" s="4" t="str">
        <f>IF(O260&lt;&gt;"",E261,"")</f>
        <v/>
      </c>
      <c r="S260" s="4">
        <f>IF(P260&lt;&gt;"",-E261,"")</f>
        <v>5.1724137931034031E-3</v>
      </c>
      <c r="T260" s="4">
        <f t="shared" ref="T260:T323" si="40">IF(COUNT(R260:S260)=2,"",IF(COUNT(R260:S260)=1,SUM(R260:S260),""))</f>
        <v>5.1724137931034031E-3</v>
      </c>
      <c r="U260" s="43">
        <f t="shared" ref="U260:U323" si="41">IF(O260&lt;&gt;"",(1+O260)*U259,U259)</f>
        <v>158.76806361978751</v>
      </c>
      <c r="V260" s="43">
        <f t="shared" ref="V260:V323" si="42">IF(P260&lt;&gt;"",(1+P260)*V259,V259)</f>
        <v>139.52771104184791</v>
      </c>
      <c r="W260" s="43">
        <f t="shared" ref="W260:W323" si="43">IF(Q260&lt;&gt;"",(1+Q260)*W259,W259)</f>
        <v>221.88496206687847</v>
      </c>
      <c r="X260" s="3">
        <f>U260/MAX(U$2:U260)-1</f>
        <v>0</v>
      </c>
      <c r="Y260" s="3">
        <f>V260/MAX(V$2:V260)-1</f>
        <v>-2.8309460181711987E-2</v>
      </c>
      <c r="Z260" s="3">
        <f>W260/MAX(W$2:W260)-1</f>
        <v>-2.606170223809734E-2</v>
      </c>
      <c r="AA260" s="2"/>
      <c r="AF260" s="2"/>
      <c r="AG260" s="2"/>
      <c r="AH260" s="2"/>
      <c r="AI260" s="2"/>
    </row>
    <row r="261" spans="1:35" x14ac:dyDescent="0.25">
      <c r="A261" s="34">
        <v>40921</v>
      </c>
      <c r="B261" s="41">
        <v>20.91</v>
      </c>
      <c r="C261" s="4">
        <f t="shared" si="36"/>
        <v>2.1494870542257072E-2</v>
      </c>
      <c r="D261" s="41">
        <v>126.94</v>
      </c>
      <c r="E261" s="4">
        <f t="shared" si="37"/>
        <v>-5.1724137931034031E-3</v>
      </c>
      <c r="F261" s="44">
        <v>22.55</v>
      </c>
      <c r="G261" s="44">
        <v>24.1</v>
      </c>
      <c r="H261" s="41">
        <v>21.382973606923624</v>
      </c>
      <c r="I261" s="4">
        <f>G261/F261-1</f>
        <v>6.8736141906873716E-2</v>
      </c>
      <c r="J261" s="4">
        <f>F261/B261-1</f>
        <v>7.8431372549019551E-2</v>
      </c>
      <c r="K261" s="41">
        <v>67.17</v>
      </c>
      <c r="L261" s="4">
        <f t="shared" si="38"/>
        <v>2.6436430317848369E-2</v>
      </c>
      <c r="M261" s="43">
        <v>7.29</v>
      </c>
      <c r="N261" s="4">
        <f t="shared" si="39"/>
        <v>-2.8000000000000025E-2</v>
      </c>
      <c r="O261" s="4" t="str">
        <f>IF(J261&lt;-2.5%,L262+IF(AC$2="Yes",E262,0),"")</f>
        <v/>
      </c>
      <c r="P261" s="4">
        <f>IF(AND(I261&gt;5%,I261&lt;20%),N262-IF(AC$2="Yes",E262,0),"")</f>
        <v>5.7421034056248654E-3</v>
      </c>
      <c r="Q261" s="4">
        <f>IF(COUNT(O261:P261)=2,"",IF(COUNT(O261:P261)=1,SUM(O261:P261)+IF(AC$2="Yes",IF(O261&lt;&gt;"",E262,-E262),0),""))</f>
        <v>1.882012023869617E-3</v>
      </c>
      <c r="R261" s="4" t="str">
        <f>IF(O261&lt;&gt;"",E262,"")</f>
        <v/>
      </c>
      <c r="S261" s="4">
        <f>IF(P261&lt;&gt;"",-E262,"")</f>
        <v>-3.8600913817552485E-3</v>
      </c>
      <c r="T261" s="4">
        <f t="shared" si="40"/>
        <v>-3.8600913817552485E-3</v>
      </c>
      <c r="U261" s="43">
        <f t="shared" si="41"/>
        <v>158.76806361978751</v>
      </c>
      <c r="V261" s="43">
        <f t="shared" si="42"/>
        <v>140.32889358660034</v>
      </c>
      <c r="W261" s="43">
        <f t="shared" si="43"/>
        <v>222.30255223340419</v>
      </c>
      <c r="X261" s="3">
        <f>U261/MAX(U$2:U261)-1</f>
        <v>0</v>
      </c>
      <c r="Y261" s="3">
        <f>V261/MAX(V$2:V261)-1</f>
        <v>-2.2729912623807969E-2</v>
      </c>
      <c r="Z261" s="3">
        <f>W261/MAX(W$2:W261)-1</f>
        <v>-2.4228738651202342E-2</v>
      </c>
      <c r="AA261" s="2"/>
      <c r="AF261" s="2"/>
      <c r="AG261" s="2"/>
      <c r="AH261" s="2"/>
      <c r="AI261" s="2"/>
    </row>
    <row r="262" spans="1:35" x14ac:dyDescent="0.25">
      <c r="A262" s="34">
        <v>40925</v>
      </c>
      <c r="B262" s="41">
        <v>22.2</v>
      </c>
      <c r="C262" s="4">
        <f t="shared" si="36"/>
        <v>6.1692969870875247E-2</v>
      </c>
      <c r="D262" s="41">
        <v>127.43</v>
      </c>
      <c r="E262" s="4">
        <f t="shared" si="37"/>
        <v>3.8600913817552485E-3</v>
      </c>
      <c r="F262" s="44">
        <v>22.45</v>
      </c>
      <c r="G262" s="44">
        <v>23.95</v>
      </c>
      <c r="H262" s="41">
        <v>21.531523860210239</v>
      </c>
      <c r="I262" s="4">
        <f>G262/F262-1</f>
        <v>6.6815144766146917E-2</v>
      </c>
      <c r="J262" s="4">
        <f>F262/B262-1</f>
        <v>1.1261261261261257E-2</v>
      </c>
      <c r="K262" s="41">
        <v>66.62</v>
      </c>
      <c r="L262" s="4">
        <f t="shared" si="38"/>
        <v>-8.1881792466874659E-3</v>
      </c>
      <c r="M262" s="43">
        <v>7.36</v>
      </c>
      <c r="N262" s="4">
        <f t="shared" si="39"/>
        <v>9.6021947873801139E-3</v>
      </c>
      <c r="O262" s="4" t="str">
        <f>IF(J262&lt;-2.5%,L263+IF(AC$2="Yes",E263,0),"")</f>
        <v/>
      </c>
      <c r="P262" s="4">
        <f>IF(AND(I262&gt;5%,I262&lt;20%),N263-IF(AC$2="Yes",E263,0),"")</f>
        <v>2.5619884233116785E-2</v>
      </c>
      <c r="Q262" s="4">
        <f>IF(COUNT(O262:P262)=2,"",IF(COUNT(O262:P262)=1,SUM(O262:P262)+IF(AC$2="Yes",IF(O262&lt;&gt;"",E263,-E263),0),""))</f>
        <v>1.4554985857538005E-2</v>
      </c>
      <c r="R262" s="4" t="str">
        <f>IF(O262&lt;&gt;"",E263,"")</f>
        <v/>
      </c>
      <c r="S262" s="4">
        <f>IF(P262&lt;&gt;"",-E263,"")</f>
        <v>-1.106489837557878E-2</v>
      </c>
      <c r="T262" s="4">
        <f t="shared" si="40"/>
        <v>-1.106489837557878E-2</v>
      </c>
      <c r="U262" s="43">
        <f t="shared" si="41"/>
        <v>158.76806361978751</v>
      </c>
      <c r="V262" s="43">
        <f t="shared" si="42"/>
        <v>143.92410359485041</v>
      </c>
      <c r="W262" s="43">
        <f t="shared" si="43"/>
        <v>225.53816273725599</v>
      </c>
      <c r="X262" s="3">
        <f>U262/MAX(U$2:U262)-1</f>
        <v>0</v>
      </c>
      <c r="Y262" s="3">
        <f>V262/MAX(V$2:V262)-1</f>
        <v>0</v>
      </c>
      <c r="Z262" s="3">
        <f>W262/MAX(W$2:W262)-1</f>
        <v>-1.0026401742078583E-2</v>
      </c>
      <c r="AA262" s="2"/>
      <c r="AF262" s="2"/>
      <c r="AG262" s="2"/>
      <c r="AH262" s="2"/>
      <c r="AI262" s="2"/>
    </row>
    <row r="263" spans="1:35" x14ac:dyDescent="0.25">
      <c r="A263" s="34">
        <v>40926</v>
      </c>
      <c r="B263" s="41">
        <v>20.89</v>
      </c>
      <c r="C263" s="4">
        <f t="shared" si="36"/>
        <v>-5.9009009009008961E-2</v>
      </c>
      <c r="D263" s="41">
        <v>128.84</v>
      </c>
      <c r="E263" s="4">
        <f t="shared" si="37"/>
        <v>1.106489837557878E-2</v>
      </c>
      <c r="F263" s="44">
        <v>23.2</v>
      </c>
      <c r="G263" s="44">
        <v>24.95</v>
      </c>
      <c r="H263" s="41">
        <v>21.414883158353831</v>
      </c>
      <c r="I263" s="4">
        <f>G263/F263-1</f>
        <v>7.5431034482758674E-2</v>
      </c>
      <c r="J263" s="4">
        <f>F263/B263-1</f>
        <v>0.11057922450933444</v>
      </c>
      <c r="K263" s="41">
        <v>64.2</v>
      </c>
      <c r="L263" s="4">
        <f t="shared" si="38"/>
        <v>-3.6325427799459686E-2</v>
      </c>
      <c r="M263" s="43">
        <v>7.63</v>
      </c>
      <c r="N263" s="4">
        <f t="shared" si="39"/>
        <v>3.6684782608695565E-2</v>
      </c>
      <c r="O263" s="4" t="str">
        <f>IF(J263&lt;-2.5%,L264+IF(AC$2="Yes",E264,0),"")</f>
        <v/>
      </c>
      <c r="P263" s="4">
        <f>IF(AND(I263&gt;5%,I263&lt;20%),N264-IF(AC$2="Yes",E264,0),"")</f>
        <v>2.0934455772915417E-2</v>
      </c>
      <c r="Q263" s="4">
        <f>IF(COUNT(O263:P263)=2,"",IF(COUNT(O263:P263)=1,SUM(O263:P263)+IF(AC$2="Yes",IF(O263&lt;&gt;"",E264,-E264),0),""))</f>
        <v>1.5656591755529359E-2</v>
      </c>
      <c r="R263" s="4" t="str">
        <f>IF(O263&lt;&gt;"",E264,"")</f>
        <v/>
      </c>
      <c r="S263" s="4">
        <f>IF(P263&lt;&gt;"",-E264,"")</f>
        <v>-5.277864017386058E-3</v>
      </c>
      <c r="T263" s="4">
        <f t="shared" si="40"/>
        <v>-5.277864017386058E-3</v>
      </c>
      <c r="U263" s="43">
        <f t="shared" si="41"/>
        <v>158.76806361978751</v>
      </c>
      <c r="V263" s="43">
        <f t="shared" si="42"/>
        <v>146.9370763762133</v>
      </c>
      <c r="W263" s="43">
        <f t="shared" si="43"/>
        <v>229.06932167652536</v>
      </c>
      <c r="X263" s="3">
        <f>U263/MAX(U$2:U263)-1</f>
        <v>0</v>
      </c>
      <c r="Y263" s="3">
        <f>V263/MAX(V$2:V263)-1</f>
        <v>0</v>
      </c>
      <c r="Z263" s="3">
        <f>W263/MAX(W$2:W263)-1</f>
        <v>0</v>
      </c>
      <c r="AA263" s="2"/>
      <c r="AF263" s="2"/>
      <c r="AG263" s="2"/>
      <c r="AH263" s="2"/>
      <c r="AI263" s="2"/>
    </row>
    <row r="264" spans="1:35" x14ac:dyDescent="0.25">
      <c r="A264" s="34">
        <v>40927</v>
      </c>
      <c r="B264" s="41">
        <v>19.87</v>
      </c>
      <c r="C264" s="4">
        <f t="shared" si="36"/>
        <v>-4.882719004308278E-2</v>
      </c>
      <c r="D264" s="41">
        <v>129.52000000000001</v>
      </c>
      <c r="E264" s="4">
        <f t="shared" si="37"/>
        <v>5.277864017386058E-3</v>
      </c>
      <c r="F264" s="44">
        <v>22.55</v>
      </c>
      <c r="G264" s="44">
        <v>24.4</v>
      </c>
      <c r="H264" s="41">
        <v>21.133995311380406</v>
      </c>
      <c r="I264" s="4">
        <f>G264/F264-1</f>
        <v>8.2039911308203983E-2</v>
      </c>
      <c r="J264" s="4">
        <f>F264/B264-1</f>
        <v>0.13487669854051321</v>
      </c>
      <c r="K264" s="41">
        <v>62.47</v>
      </c>
      <c r="L264" s="4">
        <f t="shared" si="38"/>
        <v>-2.6947040498442432E-2</v>
      </c>
      <c r="M264" s="43">
        <v>7.83</v>
      </c>
      <c r="N264" s="4">
        <f t="shared" si="39"/>
        <v>2.6212319790301475E-2</v>
      </c>
      <c r="O264" s="4" t="str">
        <f>IF(J264&lt;-2.5%,L265+IF(AC$2="Yes",E265,0),"")</f>
        <v/>
      </c>
      <c r="P264" s="4">
        <f>IF(AND(I264&gt;5%,I264&lt;20%),N265-IF(AC$2="Yes",E265,0),"")</f>
        <v>2.5668210435308314E-2</v>
      </c>
      <c r="Q264" s="4">
        <f>IF(COUNT(O264:P264)=2,"",IF(COUNT(O264:P264)=1,SUM(O264:P264)+IF(AC$2="Yes",IF(O264&lt;&gt;"",E265,-E265),0),""))</f>
        <v>2.1962219082621637E-2</v>
      </c>
      <c r="R264" s="4" t="str">
        <f>IF(O264&lt;&gt;"",E265,"")</f>
        <v/>
      </c>
      <c r="S264" s="4">
        <f>IF(P264&lt;&gt;"",-E265,"")</f>
        <v>-3.7059913526866772E-3</v>
      </c>
      <c r="T264" s="4">
        <f t="shared" si="40"/>
        <v>-3.7059913526866772E-3</v>
      </c>
      <c r="U264" s="43">
        <f t="shared" si="41"/>
        <v>158.76806361978751</v>
      </c>
      <c r="V264" s="43">
        <f t="shared" si="42"/>
        <v>150.70868817338692</v>
      </c>
      <c r="W264" s="43">
        <f t="shared" si="43"/>
        <v>234.10019230429273</v>
      </c>
      <c r="X264" s="3">
        <f>U264/MAX(U$2:U264)-1</f>
        <v>0</v>
      </c>
      <c r="Y264" s="3">
        <f>V264/MAX(V$2:V264)-1</f>
        <v>0</v>
      </c>
      <c r="Z264" s="3">
        <f>W264/MAX(W$2:W264)-1</f>
        <v>0</v>
      </c>
      <c r="AA264" s="2"/>
      <c r="AF264" s="2"/>
      <c r="AG264" s="2"/>
      <c r="AH264" s="2"/>
      <c r="AI264" s="2"/>
    </row>
    <row r="265" spans="1:35" x14ac:dyDescent="0.25">
      <c r="A265" s="34">
        <v>40928</v>
      </c>
      <c r="B265" s="41">
        <v>18.28</v>
      </c>
      <c r="C265" s="4">
        <f t="shared" si="36"/>
        <v>-8.0020130850528393E-2</v>
      </c>
      <c r="D265" s="41">
        <v>130</v>
      </c>
      <c r="E265" s="4">
        <f t="shared" si="37"/>
        <v>3.7059913526866772E-3</v>
      </c>
      <c r="F265" s="44">
        <v>21.85</v>
      </c>
      <c r="G265" s="44">
        <v>23.9</v>
      </c>
      <c r="H265" s="41">
        <v>20.615087072947606</v>
      </c>
      <c r="I265" s="4">
        <f>G265/F265-1</f>
        <v>9.3821510297482646E-2</v>
      </c>
      <c r="J265" s="4">
        <f>F265/B265-1</f>
        <v>0.19529540481400431</v>
      </c>
      <c r="K265" s="41">
        <v>60.55</v>
      </c>
      <c r="L265" s="4">
        <f t="shared" si="38"/>
        <v>-3.0734752681287003E-2</v>
      </c>
      <c r="M265" s="43">
        <v>8.06</v>
      </c>
      <c r="N265" s="4">
        <f t="shared" si="39"/>
        <v>2.9374201787994991E-2</v>
      </c>
      <c r="O265" s="4" t="str">
        <f>IF(J265&lt;-2.5%,L266+IF(AC$2="Yes",E266,0),"")</f>
        <v/>
      </c>
      <c r="P265" s="4">
        <f>IF(AND(I265&gt;5%,I265&lt;20%),N266-IF(AC$2="Yes",E266,0),"")</f>
        <v>2.8593052109181061E-2</v>
      </c>
      <c r="Q265" s="4">
        <f>IF(COUNT(O265:P265)=2,"",IF(COUNT(O265:P265)=1,SUM(O265:P265)+IF(AC$2="Yes",IF(O265&lt;&gt;"",E266,-E266),0),""))</f>
        <v>3.1131513647642661E-2</v>
      </c>
      <c r="R265" s="4" t="str">
        <f>IF(O265&lt;&gt;"",E266,"")</f>
        <v/>
      </c>
      <c r="S265" s="4">
        <f>IF(P265&lt;&gt;"",-E266,"")</f>
        <v>2.5384615384616005E-3</v>
      </c>
      <c r="T265" s="4">
        <f t="shared" si="40"/>
        <v>2.5384615384616005E-3</v>
      </c>
      <c r="U265" s="43">
        <f t="shared" si="41"/>
        <v>158.76806361978751</v>
      </c>
      <c r="V265" s="43">
        <f t="shared" si="42"/>
        <v>155.0179095476349</v>
      </c>
      <c r="W265" s="43">
        <f t="shared" si="43"/>
        <v>241.3880856359296</v>
      </c>
      <c r="X265" s="3">
        <f>U265/MAX(U$2:U265)-1</f>
        <v>0</v>
      </c>
      <c r="Y265" s="3">
        <f>V265/MAX(V$2:V265)-1</f>
        <v>0</v>
      </c>
      <c r="Z265" s="3">
        <f>W265/MAX(W$2:W265)-1</f>
        <v>0</v>
      </c>
      <c r="AA265" s="2"/>
      <c r="AF265" s="2"/>
      <c r="AG265" s="2"/>
      <c r="AH265" s="2"/>
      <c r="AI265" s="2"/>
    </row>
    <row r="266" spans="1:35" x14ac:dyDescent="0.25">
      <c r="A266" s="34">
        <v>40931</v>
      </c>
      <c r="B266" s="41">
        <v>18.670000000000002</v>
      </c>
      <c r="C266" s="4">
        <f t="shared" si="36"/>
        <v>2.1334792122538415E-2</v>
      </c>
      <c r="D266" s="41">
        <v>129.66999999999999</v>
      </c>
      <c r="E266" s="4">
        <f t="shared" si="37"/>
        <v>-2.5384615384616005E-3</v>
      </c>
      <c r="F266" s="44">
        <v>21.3</v>
      </c>
      <c r="G266" s="44">
        <v>23.5</v>
      </c>
      <c r="H266" s="41">
        <v>20.261434877866222</v>
      </c>
      <c r="I266" s="4">
        <f>G266/F266-1</f>
        <v>0.10328638497652576</v>
      </c>
      <c r="J266" s="4">
        <f>F266/B266-1</f>
        <v>0.14086770219603628</v>
      </c>
      <c r="K266" s="41">
        <v>59.02</v>
      </c>
      <c r="L266" s="4">
        <f t="shared" si="38"/>
        <v>-2.5268373245251774E-2</v>
      </c>
      <c r="M266" s="43">
        <v>8.27</v>
      </c>
      <c r="N266" s="4">
        <f t="shared" si="39"/>
        <v>2.605459057071946E-2</v>
      </c>
      <c r="O266" s="4" t="str">
        <f>IF(J266&lt;-2.5%,L267+IF(AC$2="Yes",E267,0),"")</f>
        <v/>
      </c>
      <c r="P266" s="4">
        <f>IF(AND(I266&gt;5%,I266&lt;20%),N267-IF(AC$2="Yes",E267,0),"")</f>
        <v>-3.6799767692317076E-3</v>
      </c>
      <c r="Q266" s="4">
        <f>IF(COUNT(O266:P266)=2,"",IF(COUNT(O266:P266)=1,SUM(O266:P266)+IF(AC$2="Yes",IF(O266&lt;&gt;"",E267,-E267),0),""))</f>
        <v>-2.5231941672422264E-3</v>
      </c>
      <c r="R266" s="4" t="str">
        <f>IF(O266&lt;&gt;"",E267,"")</f>
        <v/>
      </c>
      <c r="S266" s="4">
        <f>IF(P266&lt;&gt;"",-E267,"")</f>
        <v>1.1567826019894811E-3</v>
      </c>
      <c r="T266" s="4">
        <f t="shared" si="40"/>
        <v>1.1567826019894811E-3</v>
      </c>
      <c r="U266" s="43">
        <f t="shared" si="41"/>
        <v>158.76806361978751</v>
      </c>
      <c r="V266" s="43">
        <f t="shared" si="42"/>
        <v>154.44744724168476</v>
      </c>
      <c r="W266" s="43">
        <f t="shared" si="43"/>
        <v>240.77901662621125</v>
      </c>
      <c r="X266" s="3">
        <f>U266/MAX(U$2:U266)-1</f>
        <v>0</v>
      </c>
      <c r="Y266" s="3">
        <f>V266/MAX(V$2:V266)-1</f>
        <v>-3.6799767692315966E-3</v>
      </c>
      <c r="Z266" s="3">
        <f>W266/MAX(W$2:W266)-1</f>
        <v>-2.5231941672422264E-3</v>
      </c>
      <c r="AA266" s="2"/>
      <c r="AF266" s="2"/>
      <c r="AG266" s="2"/>
      <c r="AH266" s="2"/>
      <c r="AI266" s="2"/>
    </row>
    <row r="267" spans="1:35" x14ac:dyDescent="0.25">
      <c r="A267" s="34">
        <v>40932</v>
      </c>
      <c r="B267" s="41">
        <v>18.91</v>
      </c>
      <c r="C267" s="4">
        <f t="shared" si="36"/>
        <v>1.2854847348687581E-2</v>
      </c>
      <c r="D267" s="41">
        <v>129.52000000000001</v>
      </c>
      <c r="E267" s="4">
        <f t="shared" si="37"/>
        <v>-1.1567826019894811E-3</v>
      </c>
      <c r="F267" s="44">
        <v>21.2</v>
      </c>
      <c r="G267" s="44">
        <v>23.25</v>
      </c>
      <c r="H267" s="41">
        <v>20.015719445526909</v>
      </c>
      <c r="I267" s="4">
        <f>G267/F267-1</f>
        <v>9.6698113207547287E-2</v>
      </c>
      <c r="J267" s="4">
        <f>F267/B267-1</f>
        <v>0.12109994711792704</v>
      </c>
      <c r="K267" s="41">
        <v>59.3</v>
      </c>
      <c r="L267" s="4">
        <f t="shared" si="38"/>
        <v>4.7441545238902094E-3</v>
      </c>
      <c r="M267" s="43">
        <v>8.23</v>
      </c>
      <c r="N267" s="4">
        <f t="shared" si="39"/>
        <v>-4.8367593712211887E-3</v>
      </c>
      <c r="O267" s="4" t="str">
        <f>IF(J267&lt;-2.5%,L268+IF(AC$2="Yes",E268,0),"")</f>
        <v/>
      </c>
      <c r="P267" s="4">
        <f>IF(AND(I267&gt;5%,I267&lt;20%),N268-IF(AC$2="Yes",E268,0),"")</f>
        <v>3.6618992117450899E-2</v>
      </c>
      <c r="Q267" s="4">
        <f>IF(COUNT(O267:P267)=2,"",IF(COUNT(O267:P267)=1,SUM(O267:P267)+IF(AC$2="Yes",IF(O267&lt;&gt;"",E268,-E268),0),""))</f>
        <v>2.8280511573905542E-2</v>
      </c>
      <c r="R267" s="4" t="str">
        <f>IF(O267&lt;&gt;"",E268,"")</f>
        <v/>
      </c>
      <c r="S267" s="4">
        <f>IF(P267&lt;&gt;"",-E268,"")</f>
        <v>-8.3384805435453568E-3</v>
      </c>
      <c r="T267" s="4">
        <f t="shared" si="40"/>
        <v>-8.3384805435453568E-3</v>
      </c>
      <c r="U267" s="43">
        <f t="shared" si="41"/>
        <v>158.76806361978751</v>
      </c>
      <c r="V267" s="43">
        <f t="shared" si="42"/>
        <v>160.10315709478843</v>
      </c>
      <c r="W267" s="43">
        <f t="shared" si="43"/>
        <v>247.5883703926624</v>
      </c>
      <c r="X267" s="3">
        <f>U267/MAX(U$2:U267)-1</f>
        <v>0</v>
      </c>
      <c r="Y267" s="3">
        <f>V267/MAX(V$2:V267)-1</f>
        <v>0</v>
      </c>
      <c r="Z267" s="3">
        <f>W267/MAX(W$2:W267)-1</f>
        <v>0</v>
      </c>
      <c r="AA267" s="2"/>
      <c r="AF267" s="2"/>
      <c r="AG267" s="2"/>
      <c r="AH267" s="2"/>
      <c r="AI267" s="2"/>
    </row>
    <row r="268" spans="1:35" x14ac:dyDescent="0.25">
      <c r="A268" s="34">
        <v>40933</v>
      </c>
      <c r="B268" s="41">
        <v>18.309999999999999</v>
      </c>
      <c r="C268" s="4">
        <f t="shared" si="36"/>
        <v>-3.1729243786356554E-2</v>
      </c>
      <c r="D268" s="41">
        <v>130.6</v>
      </c>
      <c r="E268" s="4">
        <f t="shared" si="37"/>
        <v>8.3384805435453568E-3</v>
      </c>
      <c r="F268" s="44">
        <v>20.6</v>
      </c>
      <c r="G268" s="44">
        <v>22.5</v>
      </c>
      <c r="H268" s="41">
        <v>19.705588637249289</v>
      </c>
      <c r="I268" s="4">
        <f>G268/F268-1</f>
        <v>9.2233009708737823E-2</v>
      </c>
      <c r="J268" s="4">
        <f>F268/B268-1</f>
        <v>0.12506826870562548</v>
      </c>
      <c r="K268" s="41">
        <v>56.72</v>
      </c>
      <c r="L268" s="4">
        <f t="shared" si="38"/>
        <v>-4.3507588532883612E-2</v>
      </c>
      <c r="M268" s="43">
        <v>8.6</v>
      </c>
      <c r="N268" s="4">
        <f t="shared" si="39"/>
        <v>4.4957472660996256E-2</v>
      </c>
      <c r="O268" s="4" t="str">
        <f>IF(J268&lt;-2.5%,L269+IF(AC$2="Yes",E269,0),"")</f>
        <v/>
      </c>
      <c r="P268" s="4">
        <f>IF(AND(I268&gt;5%,I268&lt;20%),N269-IF(AC$2="Yes",E269,0),"")</f>
        <v>6.292959150966726E-3</v>
      </c>
      <c r="Q268" s="4">
        <f>IF(COUNT(O268:P268)=2,"",IF(COUNT(O268:P268)=1,SUM(O268:P268)+IF(AC$2="Yes",IF(O268&lt;&gt;"",E269,-E269),0),""))</f>
        <v>1.142312760425912E-2</v>
      </c>
      <c r="R268" s="4" t="str">
        <f>IF(O268&lt;&gt;"",E269,"")</f>
        <v/>
      </c>
      <c r="S268" s="4">
        <f>IF(P268&lt;&gt;"",-E269,"")</f>
        <v>5.1301684532923941E-3</v>
      </c>
      <c r="T268" s="4">
        <f t="shared" si="40"/>
        <v>5.1301684532923941E-3</v>
      </c>
      <c r="U268" s="43">
        <f t="shared" si="41"/>
        <v>158.76806361978751</v>
      </c>
      <c r="V268" s="43">
        <f t="shared" si="42"/>
        <v>161.11067972232675</v>
      </c>
      <c r="W268" s="43">
        <f t="shared" si="43"/>
        <v>250.41660394098835</v>
      </c>
      <c r="X268" s="3">
        <f>U268/MAX(U$2:U268)-1</f>
        <v>0</v>
      </c>
      <c r="Y268" s="3">
        <f>V268/MAX(V$2:V268)-1</f>
        <v>0</v>
      </c>
      <c r="Z268" s="3">
        <f>W268/MAX(W$2:W268)-1</f>
        <v>0</v>
      </c>
      <c r="AA268" s="2"/>
      <c r="AF268" s="2"/>
      <c r="AG268" s="2"/>
      <c r="AH268" s="2"/>
      <c r="AI268" s="2"/>
    </row>
    <row r="269" spans="1:35" x14ac:dyDescent="0.25">
      <c r="A269" s="34">
        <v>40934</v>
      </c>
      <c r="B269" s="41">
        <v>18.57</v>
      </c>
      <c r="C269" s="4">
        <f t="shared" si="36"/>
        <v>1.4199890770071111E-2</v>
      </c>
      <c r="D269" s="41">
        <v>129.93</v>
      </c>
      <c r="E269" s="4">
        <f t="shared" si="37"/>
        <v>-5.1301684532923941E-3</v>
      </c>
      <c r="F269" s="44">
        <v>20.55</v>
      </c>
      <c r="G269" s="44">
        <v>22.55</v>
      </c>
      <c r="H269" s="41">
        <v>19.499117975931235</v>
      </c>
      <c r="I269" s="4">
        <f>G269/F269-1</f>
        <v>9.7323600973236113E-2</v>
      </c>
      <c r="J269" s="4">
        <f>F269/B269-1</f>
        <v>0.10662358642972536</v>
      </c>
      <c r="K269" s="41">
        <v>56.76</v>
      </c>
      <c r="L269" s="4">
        <f t="shared" si="38"/>
        <v>7.0521861777139705E-4</v>
      </c>
      <c r="M269" s="43">
        <v>8.61</v>
      </c>
      <c r="N269" s="4">
        <f t="shared" si="39"/>
        <v>1.1627906976743319E-3</v>
      </c>
      <c r="O269" s="4" t="str">
        <f>IF(J269&lt;-2.5%,L270+IF(AC$2="Yes",E270,0),"")</f>
        <v/>
      </c>
      <c r="P269" s="4">
        <f>IF(AND(I269&gt;5%,I269&lt;20%),N270-IF(AC$2="Yes",E270,0),"")</f>
        <v>2.1290745941730749E-2</v>
      </c>
      <c r="Q269" s="4">
        <f>IF(COUNT(O269:P269)=2,"",IF(COUNT(O269:P269)=1,SUM(O269:P269)+IF(AC$2="Yes",IF(O269&lt;&gt;"",E270,-E270),0),""))</f>
        <v>2.1675568538513712E-2</v>
      </c>
      <c r="R269" s="4" t="str">
        <f>IF(O269&lt;&gt;"",E270,"")</f>
        <v/>
      </c>
      <c r="S269" s="4">
        <f>IF(P269&lt;&gt;"",-E270,"")</f>
        <v>3.8482259678296327E-4</v>
      </c>
      <c r="T269" s="4">
        <f t="shared" si="40"/>
        <v>3.8482259678296327E-4</v>
      </c>
      <c r="U269" s="43">
        <f t="shared" si="41"/>
        <v>158.76806361978751</v>
      </c>
      <c r="V269" s="43">
        <f t="shared" si="42"/>
        <v>164.54084627279434</v>
      </c>
      <c r="W269" s="43">
        <f t="shared" si="43"/>
        <v>255.84452620289309</v>
      </c>
      <c r="X269" s="3">
        <f>U269/MAX(U$2:U269)-1</f>
        <v>0</v>
      </c>
      <c r="Y269" s="3">
        <f>V269/MAX(V$2:V269)-1</f>
        <v>0</v>
      </c>
      <c r="Z269" s="3">
        <f>W269/MAX(W$2:W269)-1</f>
        <v>0</v>
      </c>
      <c r="AA269" s="2"/>
      <c r="AF269" s="2"/>
      <c r="AG269" s="2"/>
      <c r="AH269" s="2"/>
      <c r="AI269" s="2"/>
    </row>
    <row r="270" spans="1:35" x14ac:dyDescent="0.25">
      <c r="A270" s="34">
        <v>40935</v>
      </c>
      <c r="B270" s="41">
        <v>18.53</v>
      </c>
      <c r="C270" s="4">
        <f t="shared" si="36"/>
        <v>-2.154011847065096E-3</v>
      </c>
      <c r="D270" s="41">
        <v>129.88</v>
      </c>
      <c r="E270" s="4">
        <f t="shared" si="37"/>
        <v>-3.8482259678296327E-4</v>
      </c>
      <c r="F270" s="44">
        <v>20.149999999999999</v>
      </c>
      <c r="G270" s="44">
        <v>22.2</v>
      </c>
      <c r="H270" s="41">
        <v>19.3229147075801</v>
      </c>
      <c r="I270" s="4">
        <f>G270/F270-1</f>
        <v>0.1017369727047146</v>
      </c>
      <c r="J270" s="4">
        <f>F270/B270-1</f>
        <v>8.7425796006475931E-2</v>
      </c>
      <c r="K270" s="41">
        <v>55.55</v>
      </c>
      <c r="L270" s="4">
        <f t="shared" si="38"/>
        <v>-2.1317829457364379E-2</v>
      </c>
      <c r="M270" s="43">
        <v>8.7899999999999991</v>
      </c>
      <c r="N270" s="4">
        <f t="shared" si="39"/>
        <v>2.0905923344947785E-2</v>
      </c>
      <c r="O270" s="4" t="str">
        <f>IF(J270&lt;-2.5%,L271+IF(AC$2="Yes",E271,0),"")</f>
        <v/>
      </c>
      <c r="P270" s="4">
        <f>IF(AND(I270&gt;5%,I270&lt;20%),N271-IF(AC$2="Yes",E271,0),"")</f>
        <v>-2.7251986869475719E-2</v>
      </c>
      <c r="Q270" s="4">
        <f>IF(COUNT(O270:P270)=2,"",IF(COUNT(O270:P270)=1,SUM(O270:P270)+IF(AC$2="Yes",IF(O270&lt;&gt;"",E271,-E271),0),""))</f>
        <v>-2.3787250189463482E-2</v>
      </c>
      <c r="R270" s="4" t="str">
        <f>IF(O270&lt;&gt;"",E271,"")</f>
        <v/>
      </c>
      <c r="S270" s="4">
        <f>IF(P270&lt;&gt;"",-E271,"")</f>
        <v>3.464736680012237E-3</v>
      </c>
      <c r="T270" s="4">
        <f t="shared" si="40"/>
        <v>3.464736680012237E-3</v>
      </c>
      <c r="U270" s="43">
        <f t="shared" si="41"/>
        <v>158.76806361978751</v>
      </c>
      <c r="V270" s="43">
        <f t="shared" si="42"/>
        <v>160.05678129067573</v>
      </c>
      <c r="W270" s="43">
        <f t="shared" si="43"/>
        <v>249.75868844850012</v>
      </c>
      <c r="X270" s="3">
        <f>U270/MAX(U$2:U270)-1</f>
        <v>0</v>
      </c>
      <c r="Y270" s="3">
        <f>V270/MAX(V$2:V270)-1</f>
        <v>-2.7251986869475719E-2</v>
      </c>
      <c r="Z270" s="3">
        <f>W270/MAX(W$2:W270)-1</f>
        <v>-2.3787250189463482E-2</v>
      </c>
      <c r="AA270" s="2"/>
      <c r="AF270" s="2"/>
      <c r="AG270" s="2"/>
      <c r="AH270" s="2"/>
      <c r="AI270" s="2"/>
    </row>
    <row r="271" spans="1:35" x14ac:dyDescent="0.25">
      <c r="A271" s="34">
        <v>40938</v>
      </c>
      <c r="B271" s="41">
        <v>19.399999999999999</v>
      </c>
      <c r="C271" s="4">
        <f t="shared" si="36"/>
        <v>4.6950890447922111E-2</v>
      </c>
      <c r="D271" s="41">
        <v>129.43</v>
      </c>
      <c r="E271" s="4">
        <f t="shared" si="37"/>
        <v>-3.464736680012237E-3</v>
      </c>
      <c r="F271" s="44">
        <v>20.7</v>
      </c>
      <c r="G271" s="44">
        <v>22.55</v>
      </c>
      <c r="H271" s="41">
        <v>19.33693021529281</v>
      </c>
      <c r="I271" s="4">
        <f>G271/F271-1</f>
        <v>8.9371980676328677E-2</v>
      </c>
      <c r="J271" s="4">
        <f>F271/B271-1</f>
        <v>6.7010309278350499E-2</v>
      </c>
      <c r="K271" s="41">
        <v>57.18</v>
      </c>
      <c r="L271" s="4">
        <f t="shared" si="38"/>
        <v>2.934293429342949E-2</v>
      </c>
      <c r="M271" s="43">
        <v>8.52</v>
      </c>
      <c r="N271" s="4">
        <f t="shared" si="39"/>
        <v>-3.0716723549487956E-2</v>
      </c>
      <c r="O271" s="4" t="str">
        <f>IF(J271&lt;-2.5%,L272+IF(AC$2="Yes",E272,0),"")</f>
        <v/>
      </c>
      <c r="P271" s="4">
        <f>IF(AND(I271&gt;5%,I271&lt;20%),N272-IF(AC$2="Yes",E272,0),"")</f>
        <v>3.8630920188531537E-4</v>
      </c>
      <c r="Q271" s="4">
        <f>IF(COUNT(O271:P271)=2,"",IF(COUNT(O271:P271)=1,SUM(O271:P271)+IF(AC$2="Yes",IF(O271&lt;&gt;"",E272,-E272),0),""))</f>
        <v>7.7261840377063074E-4</v>
      </c>
      <c r="R271" s="4" t="str">
        <f>IF(O271&lt;&gt;"",E272,"")</f>
        <v/>
      </c>
      <c r="S271" s="4">
        <f>IF(P271&lt;&gt;"",-E272,"")</f>
        <v>3.8630920188531537E-4</v>
      </c>
      <c r="T271" s="4">
        <f t="shared" si="40"/>
        <v>3.8630920188531537E-4</v>
      </c>
      <c r="U271" s="43">
        <f t="shared" si="41"/>
        <v>158.76806361978751</v>
      </c>
      <c r="V271" s="43">
        <f t="shared" si="42"/>
        <v>160.11861269811246</v>
      </c>
      <c r="W271" s="43">
        <f t="shared" si="43"/>
        <v>249.95165660769706</v>
      </c>
      <c r="X271" s="3">
        <f>U271/MAX(U$2:U271)-1</f>
        <v>0</v>
      </c>
      <c r="Y271" s="3">
        <f>V271/MAX(V$2:V271)-1</f>
        <v>-2.687620536088775E-2</v>
      </c>
      <c r="Z271" s="3">
        <f>W271/MAX(W$2:W271)-1</f>
        <v>-2.3033010252964337E-2</v>
      </c>
      <c r="AA271" s="2"/>
      <c r="AF271" s="2"/>
      <c r="AG271" s="2"/>
      <c r="AH271" s="2"/>
      <c r="AI271" s="2"/>
    </row>
    <row r="272" spans="1:35" x14ac:dyDescent="0.25">
      <c r="A272" s="34">
        <v>40939</v>
      </c>
      <c r="B272" s="41">
        <v>19.440000000000001</v>
      </c>
      <c r="C272" s="4">
        <f t="shared" si="36"/>
        <v>2.0618556701033075E-3</v>
      </c>
      <c r="D272" s="41">
        <v>129.38</v>
      </c>
      <c r="E272" s="4">
        <f t="shared" si="37"/>
        <v>-3.8630920188531537E-4</v>
      </c>
      <c r="F272" s="44">
        <v>20.9</v>
      </c>
      <c r="G272" s="44">
        <v>22.75</v>
      </c>
      <c r="H272" s="41">
        <v>19.355670176148664</v>
      </c>
      <c r="I272" s="4">
        <f>G272/F272-1</f>
        <v>8.8516746411483327E-2</v>
      </c>
      <c r="J272" s="4">
        <f>F272/B272-1</f>
        <v>7.5102880658436177E-2</v>
      </c>
      <c r="K272" s="41">
        <v>57.2</v>
      </c>
      <c r="L272" s="4">
        <f t="shared" si="38"/>
        <v>3.4977264777902306E-4</v>
      </c>
      <c r="M272" s="43">
        <v>8.52</v>
      </c>
      <c r="N272" s="4">
        <f t="shared" si="39"/>
        <v>0</v>
      </c>
      <c r="O272" s="4" t="str">
        <f>IF(J272&lt;-2.5%,L273+IF(AC$2="Yes",E273,0),"")</f>
        <v/>
      </c>
      <c r="P272" s="4">
        <f>IF(AND(I272&gt;5%,I272&lt;20%),N273-IF(AC$2="Yes",E273,0),"")</f>
        <v>1.7010342572775672E-2</v>
      </c>
      <c r="Q272" s="4">
        <f>IF(COUNT(O272:P272)=2,"",IF(COUNT(O272:P272)=1,SUM(O272:P272)+IF(AC$2="Yes",IF(O272&lt;&gt;"",E273,-E273),0),""))</f>
        <v>8.1990889014198487E-3</v>
      </c>
      <c r="R272" s="4" t="str">
        <f>IF(O272&lt;&gt;"",E273,"")</f>
        <v/>
      </c>
      <c r="S272" s="4">
        <f>IF(P272&lt;&gt;"",-E273,"")</f>
        <v>-8.8112536713558232E-3</v>
      </c>
      <c r="T272" s="4">
        <f t="shared" si="40"/>
        <v>-8.8112536713558232E-3</v>
      </c>
      <c r="U272" s="43">
        <f t="shared" si="41"/>
        <v>158.76806361978751</v>
      </c>
      <c r="V272" s="43">
        <f t="shared" si="42"/>
        <v>162.84228515238493</v>
      </c>
      <c r="W272" s="43">
        <f t="shared" si="43"/>
        <v>252.00103246128074</v>
      </c>
      <c r="X272" s="3">
        <f>U272/MAX(U$2:U272)-1</f>
        <v>0</v>
      </c>
      <c r="Y272" s="3">
        <f>V272/MAX(V$2:V272)-1</f>
        <v>-1.0323036248357065E-2</v>
      </c>
      <c r="Z272" s="3">
        <f>W272/MAX(W$2:W272)-1</f>
        <v>-1.5022771050275829E-2</v>
      </c>
      <c r="AA272" s="2"/>
      <c r="AF272" s="2"/>
      <c r="AG272" s="2"/>
      <c r="AH272" s="2"/>
      <c r="AI272" s="2"/>
    </row>
    <row r="273" spans="1:35" x14ac:dyDescent="0.25">
      <c r="A273" s="34">
        <v>40940</v>
      </c>
      <c r="B273" s="41">
        <v>18.55</v>
      </c>
      <c r="C273" s="4">
        <f t="shared" si="36"/>
        <v>-4.5781893004115282E-2</v>
      </c>
      <c r="D273" s="41">
        <v>130.52000000000001</v>
      </c>
      <c r="E273" s="4">
        <f t="shared" si="37"/>
        <v>8.8112536713558232E-3</v>
      </c>
      <c r="F273" s="44">
        <v>19.850000000000001</v>
      </c>
      <c r="G273" s="44">
        <v>22.05</v>
      </c>
      <c r="H273" s="41">
        <v>19.20918468957618</v>
      </c>
      <c r="I273" s="4">
        <f>G273/F273-1</f>
        <v>0.11083123425692687</v>
      </c>
      <c r="J273" s="4">
        <f>F273/B273-1</f>
        <v>7.0080862533692834E-2</v>
      </c>
      <c r="K273" s="41">
        <v>55.68</v>
      </c>
      <c r="L273" s="4">
        <f t="shared" si="38"/>
        <v>-2.6573426573426651E-2</v>
      </c>
      <c r="M273" s="43">
        <v>8.74</v>
      </c>
      <c r="N273" s="4">
        <f t="shared" si="39"/>
        <v>2.5821596244131495E-2</v>
      </c>
      <c r="O273" s="4" t="str">
        <f>IF(J273&lt;-2.5%,L274+IF(AC$2="Yes",E274,0),"")</f>
        <v/>
      </c>
      <c r="P273" s="4">
        <f>IF(AND(I273&gt;5%,I273&lt;20%),N274-IF(AC$2="Yes",E274,0),"")</f>
        <v>2.9360116302962647E-2</v>
      </c>
      <c r="Q273" s="4">
        <f>IF(COUNT(O273:P273)=2,"",IF(COUNT(O273:P273)=1,SUM(O273:P273)+IF(AC$2="Yes",IF(O273&lt;&gt;"",E274,-E274),0),""))</f>
        <v>2.7827784093339636E-2</v>
      </c>
      <c r="R273" s="4" t="str">
        <f>IF(O273&lt;&gt;"",E274,"")</f>
        <v/>
      </c>
      <c r="S273" s="4">
        <f>IF(P273&lt;&gt;"",-E274,"")</f>
        <v>-1.5323322096230108E-3</v>
      </c>
      <c r="T273" s="4">
        <f t="shared" si="40"/>
        <v>-1.5323322096230108E-3</v>
      </c>
      <c r="U273" s="43">
        <f t="shared" si="41"/>
        <v>158.76806361978751</v>
      </c>
      <c r="V273" s="43">
        <f t="shared" si="42"/>
        <v>167.62335358349915</v>
      </c>
      <c r="W273" s="43">
        <f t="shared" si="43"/>
        <v>259.01366278391191</v>
      </c>
      <c r="X273" s="3">
        <f>U273/MAX(U$2:U273)-1</f>
        <v>0</v>
      </c>
      <c r="Y273" s="3">
        <f>V273/MAX(V$2:V273)-1</f>
        <v>0</v>
      </c>
      <c r="Z273" s="3">
        <f>W273/MAX(W$2:W273)-1</f>
        <v>0</v>
      </c>
      <c r="AA273" s="2"/>
      <c r="AF273" s="2"/>
      <c r="AG273" s="2"/>
      <c r="AH273" s="2"/>
      <c r="AI273" s="2"/>
    </row>
    <row r="274" spans="1:35" x14ac:dyDescent="0.25">
      <c r="A274" s="34">
        <v>40941</v>
      </c>
      <c r="B274" s="41">
        <v>17.98</v>
      </c>
      <c r="C274" s="4">
        <f t="shared" si="36"/>
        <v>-3.0727762803234526E-2</v>
      </c>
      <c r="D274" s="41">
        <v>130.72</v>
      </c>
      <c r="E274" s="4">
        <f t="shared" si="37"/>
        <v>1.5323322096230108E-3</v>
      </c>
      <c r="F274" s="44">
        <v>19.149999999999999</v>
      </c>
      <c r="G274" s="44">
        <v>21.35</v>
      </c>
      <c r="H274" s="41">
        <v>18.985696564198694</v>
      </c>
      <c r="I274" s="4">
        <f>G274/F274-1</f>
        <v>0.11488250652741527</v>
      </c>
      <c r="J274" s="4">
        <f>F274/B274-1</f>
        <v>6.5072302558398132E-2</v>
      </c>
      <c r="K274" s="41">
        <v>53.92</v>
      </c>
      <c r="L274" s="4">
        <f t="shared" si="38"/>
        <v>-3.1609195402298784E-2</v>
      </c>
      <c r="M274" s="43">
        <v>9.01</v>
      </c>
      <c r="N274" s="4">
        <f t="shared" si="39"/>
        <v>3.0892448512585657E-2</v>
      </c>
      <c r="O274" s="4" t="str">
        <f>IF(J274&lt;-2.5%,L275+IF(AC$2="Yes",E275,0),"")</f>
        <v/>
      </c>
      <c r="P274" s="4">
        <f>IF(AND(I274&gt;5%,I274&lt;20%),N275-IF(AC$2="Yes",E275,0),"")</f>
        <v>4.0384629753150492E-2</v>
      </c>
      <c r="Q274" s="4">
        <f>IF(COUNT(O274:P274)=2,"",IF(COUNT(O274:P274)=1,SUM(O274:P274)+IF(AC$2="Yes",IF(O274&lt;&gt;"",E275,-E275),0),""))</f>
        <v>2.6385241748254407E-2</v>
      </c>
      <c r="R274" s="4" t="str">
        <f>IF(O274&lt;&gt;"",E275,"")</f>
        <v/>
      </c>
      <c r="S274" s="4">
        <f>IF(P274&lt;&gt;"",-E275,"")</f>
        <v>-1.3999388004896085E-2</v>
      </c>
      <c r="T274" s="4">
        <f t="shared" si="40"/>
        <v>-1.3999388004896085E-2</v>
      </c>
      <c r="U274" s="43">
        <f t="shared" si="41"/>
        <v>158.76806361978751</v>
      </c>
      <c r="V274" s="43">
        <f t="shared" si="42"/>
        <v>174.39276065595018</v>
      </c>
      <c r="W274" s="43">
        <f t="shared" si="43"/>
        <v>265.84780089256628</v>
      </c>
      <c r="X274" s="3">
        <f>U274/MAX(U$2:U274)-1</f>
        <v>0</v>
      </c>
      <c r="Y274" s="3">
        <f>V274/MAX(V$2:V274)-1</f>
        <v>0</v>
      </c>
      <c r="Z274" s="3">
        <f>W274/MAX(W$2:W274)-1</f>
        <v>0</v>
      </c>
      <c r="AA274" s="2"/>
      <c r="AF274" s="2"/>
      <c r="AG274" s="2"/>
      <c r="AH274" s="2"/>
      <c r="AI274" s="2"/>
    </row>
    <row r="275" spans="1:35" x14ac:dyDescent="0.25">
      <c r="A275" s="34">
        <v>40942</v>
      </c>
      <c r="B275" s="41">
        <v>17.100000000000001</v>
      </c>
      <c r="C275" s="4">
        <f t="shared" si="36"/>
        <v>-4.894327030033363E-2</v>
      </c>
      <c r="D275" s="41">
        <v>132.55000000000001</v>
      </c>
      <c r="E275" s="4">
        <f t="shared" si="37"/>
        <v>1.3999388004896085E-2</v>
      </c>
      <c r="F275" s="44">
        <v>17.95</v>
      </c>
      <c r="G275" s="44">
        <v>20.55</v>
      </c>
      <c r="H275" s="41">
        <v>18.642842643435294</v>
      </c>
      <c r="I275" s="4">
        <f>G275/F275-1</f>
        <v>0.14484679665738165</v>
      </c>
      <c r="J275" s="4">
        <f>F275/B275-1</f>
        <v>4.9707602339181145E-2</v>
      </c>
      <c r="K275" s="41">
        <v>51.05</v>
      </c>
      <c r="L275" s="4">
        <f t="shared" si="38"/>
        <v>-5.322700296735916E-2</v>
      </c>
      <c r="M275" s="43">
        <v>9.5</v>
      </c>
      <c r="N275" s="4">
        <f t="shared" si="39"/>
        <v>5.4384017758046577E-2</v>
      </c>
      <c r="O275" s="4" t="str">
        <f>IF(J275&lt;-2.5%,L276+IF(AC$2="Yes",E276,0),"")</f>
        <v/>
      </c>
      <c r="P275" s="4">
        <f>IF(AND(I275&gt;5%,I275&lt;20%),N276-IF(AC$2="Yes",E276,0),"")</f>
        <v>1.2182493200182609E-2</v>
      </c>
      <c r="Q275" s="4">
        <f>IF(COUNT(O275:P275)=2,"",IF(COUNT(O275:P275)=1,SUM(O275:P275)+IF(AC$2="Yes",IF(O275&lt;&gt;"",E276,-E276),0),""))</f>
        <v>1.2786039031944307E-2</v>
      </c>
      <c r="R275" s="4" t="str">
        <f>IF(O275&lt;&gt;"",E276,"")</f>
        <v/>
      </c>
      <c r="S275" s="4">
        <f>IF(P275&lt;&gt;"",-E276,"")</f>
        <v>6.0354583176169818E-4</v>
      </c>
      <c r="T275" s="4">
        <f t="shared" si="40"/>
        <v>6.0354583176169818E-4</v>
      </c>
      <c r="U275" s="43">
        <f t="shared" si="41"/>
        <v>158.76806361978751</v>
      </c>
      <c r="V275" s="43">
        <f t="shared" si="42"/>
        <v>176.51729927680236</v>
      </c>
      <c r="W275" s="43">
        <f t="shared" si="43"/>
        <v>269.24694125133522</v>
      </c>
      <c r="X275" s="3">
        <f>U275/MAX(U$2:U275)-1</f>
        <v>0</v>
      </c>
      <c r="Y275" s="3">
        <f>V275/MAX(V$2:V275)-1</f>
        <v>0</v>
      </c>
      <c r="Z275" s="3">
        <f>W275/MAX(W$2:W275)-1</f>
        <v>0</v>
      </c>
      <c r="AA275" s="2"/>
      <c r="AF275" s="2"/>
      <c r="AG275" s="2"/>
      <c r="AH275" s="2"/>
      <c r="AI275" s="2"/>
    </row>
    <row r="276" spans="1:35" x14ac:dyDescent="0.25">
      <c r="A276" s="34">
        <v>40945</v>
      </c>
      <c r="B276" s="41">
        <v>17.760000000000002</v>
      </c>
      <c r="C276" s="4">
        <f t="shared" si="36"/>
        <v>3.8596491228070073E-2</v>
      </c>
      <c r="D276" s="41">
        <v>132.47</v>
      </c>
      <c r="E276" s="4">
        <f t="shared" si="37"/>
        <v>-6.0354583176169818E-4</v>
      </c>
      <c r="F276" s="44">
        <v>18.100000000000001</v>
      </c>
      <c r="G276" s="44">
        <v>20.2</v>
      </c>
      <c r="H276" s="41">
        <v>18.482325799174333</v>
      </c>
      <c r="I276" s="4">
        <f>G276/F276-1</f>
        <v>0.11602209944751363</v>
      </c>
      <c r="J276" s="4">
        <f>F276/B276-1</f>
        <v>1.9144144144144226E-2</v>
      </c>
      <c r="K276" s="41">
        <v>50.48</v>
      </c>
      <c r="L276" s="4">
        <f t="shared" si="38"/>
        <v>-1.1165523996082283E-2</v>
      </c>
      <c r="M276" s="43">
        <v>9.61</v>
      </c>
      <c r="N276" s="4">
        <f t="shared" si="39"/>
        <v>1.1578947368420911E-2</v>
      </c>
      <c r="O276" s="4" t="str">
        <f>IF(J276&lt;-2.5%,L277+IF(AC$2="Yes",E277,0),"")</f>
        <v/>
      </c>
      <c r="P276" s="4">
        <f>IF(AND(I276&gt;5%,I276&lt;20%),N277-IF(AC$2="Yes",E277,0),"")</f>
        <v>-1.3937540056779163E-2</v>
      </c>
      <c r="Q276" s="4">
        <f>IF(COUNT(O276:P276)=2,"",IF(COUNT(O276:P276)=1,SUM(O276:P276)+IF(AC$2="Yes",IF(O276&lt;&gt;"",E277,-E277),0),""))</f>
        <v>-1.6428670123964206E-2</v>
      </c>
      <c r="R276" s="4" t="str">
        <f>IF(O276&lt;&gt;"",E277,"")</f>
        <v/>
      </c>
      <c r="S276" s="4">
        <f>IF(P276&lt;&gt;"",-E277,"")</f>
        <v>-2.4911300671850434E-3</v>
      </c>
      <c r="T276" s="4">
        <f t="shared" si="40"/>
        <v>-2.4911300671850434E-3</v>
      </c>
      <c r="U276" s="43">
        <f t="shared" si="41"/>
        <v>158.76806361978751</v>
      </c>
      <c r="V276" s="43">
        <f t="shared" si="42"/>
        <v>174.05708234741746</v>
      </c>
      <c r="W276" s="43">
        <f t="shared" si="43"/>
        <v>264.82357207163068</v>
      </c>
      <c r="X276" s="3">
        <f>U276/MAX(U$2:U276)-1</f>
        <v>0</v>
      </c>
      <c r="Y276" s="3">
        <f>V276/MAX(V$2:V276)-1</f>
        <v>-1.3937540056779163E-2</v>
      </c>
      <c r="Z276" s="3">
        <f>W276/MAX(W$2:W276)-1</f>
        <v>-1.6428670123964095E-2</v>
      </c>
      <c r="AA276" s="2"/>
      <c r="AF276" s="2"/>
      <c r="AG276" s="2"/>
      <c r="AH276" s="2"/>
      <c r="AI276" s="2"/>
    </row>
    <row r="277" spans="1:35" x14ac:dyDescent="0.25">
      <c r="A277" s="34">
        <v>40946</v>
      </c>
      <c r="B277" s="41">
        <v>17.670000000000002</v>
      </c>
      <c r="C277" s="4">
        <f t="shared" si="36"/>
        <v>-5.0675675675675436E-3</v>
      </c>
      <c r="D277" s="41">
        <v>132.80000000000001</v>
      </c>
      <c r="E277" s="4">
        <f t="shared" si="37"/>
        <v>2.4911300671850434E-3</v>
      </c>
      <c r="F277" s="44">
        <v>18.399999999999999</v>
      </c>
      <c r="G277" s="44">
        <v>20.399999999999999</v>
      </c>
      <c r="H277" s="41">
        <v>18.334630199324454</v>
      </c>
      <c r="I277" s="4">
        <f>G277/F277-1</f>
        <v>0.10869565217391308</v>
      </c>
      <c r="J277" s="4">
        <f>F277/B277-1</f>
        <v>4.1312959818901929E-2</v>
      </c>
      <c r="K277" s="41">
        <v>50.93</v>
      </c>
      <c r="L277" s="4">
        <f t="shared" si="38"/>
        <v>8.9144215530903015E-3</v>
      </c>
      <c r="M277" s="43">
        <v>9.5</v>
      </c>
      <c r="N277" s="4">
        <f t="shared" si="39"/>
        <v>-1.144640998959412E-2</v>
      </c>
      <c r="O277" s="4" t="str">
        <f>IF(J277&lt;-2.5%,L278+IF(AC$2="Yes",E278,0),"")</f>
        <v/>
      </c>
      <c r="P277" s="4">
        <f>IF(AND(I277&gt;5%,I277&lt;20%),N278-IF(AC$2="Yes",E278,0),"")</f>
        <v>-2.6169942929613055E-2</v>
      </c>
      <c r="Q277" s="4">
        <f>IF(COUNT(O277:P277)=2,"",IF(COUNT(O277:P277)=1,SUM(O277:P277)+IF(AC$2="Yes",IF(O277&lt;&gt;"",E278,-E278),0),""))</f>
        <v>-2.9181991122383955E-2</v>
      </c>
      <c r="R277" s="4" t="str">
        <f>IF(O277&lt;&gt;"",E278,"")</f>
        <v/>
      </c>
      <c r="S277" s="4">
        <f>IF(P277&lt;&gt;"",-E278,"")</f>
        <v>-3.0120481927708997E-3</v>
      </c>
      <c r="T277" s="4">
        <f t="shared" si="40"/>
        <v>-3.0120481927708997E-3</v>
      </c>
      <c r="U277" s="43">
        <f t="shared" si="41"/>
        <v>158.76806361978751</v>
      </c>
      <c r="V277" s="43">
        <f t="shared" si="42"/>
        <v>169.50201843589059</v>
      </c>
      <c r="W277" s="43">
        <f t="shared" si="43"/>
        <v>257.09549294243834</v>
      </c>
      <c r="X277" s="3">
        <f>U277/MAX(U$2:U277)-1</f>
        <v>0</v>
      </c>
      <c r="Y277" s="3">
        <f>V277/MAX(V$2:V277)-1</f>
        <v>-3.9742738358527041E-2</v>
      </c>
      <c r="Z277" s="3">
        <f>W277/MAX(W$2:W277)-1</f>
        <v>-4.5131239940638057E-2</v>
      </c>
      <c r="AA277" s="2"/>
      <c r="AF277" s="2"/>
      <c r="AG277" s="2"/>
      <c r="AH277" s="2"/>
      <c r="AI277" s="2"/>
    </row>
    <row r="278" spans="1:35" x14ac:dyDescent="0.25">
      <c r="A278" s="34">
        <v>40947</v>
      </c>
      <c r="B278" s="41">
        <v>18.16</v>
      </c>
      <c r="C278" s="4">
        <f t="shared" si="36"/>
        <v>2.773061686474243E-2</v>
      </c>
      <c r="D278" s="41">
        <v>133.19999999999999</v>
      </c>
      <c r="E278" s="4">
        <f t="shared" si="37"/>
        <v>3.0120481927708997E-3</v>
      </c>
      <c r="F278" s="44">
        <v>19.2</v>
      </c>
      <c r="G278" s="44">
        <v>21</v>
      </c>
      <c r="H278" s="41">
        <v>18.302879253992735</v>
      </c>
      <c r="I278" s="4">
        <f>G278/F278-1</f>
        <v>9.375E-2</v>
      </c>
      <c r="J278" s="4">
        <f>F278/B278-1</f>
        <v>5.7268722466960353E-2</v>
      </c>
      <c r="K278" s="41">
        <v>52.1</v>
      </c>
      <c r="L278" s="4">
        <f t="shared" si="38"/>
        <v>2.2972707637934464E-2</v>
      </c>
      <c r="M278" s="43">
        <v>9.2799999999999994</v>
      </c>
      <c r="N278" s="4">
        <f t="shared" si="39"/>
        <v>-2.3157894736842155E-2</v>
      </c>
      <c r="O278" s="4" t="str">
        <f>IF(J278&lt;-2.5%,L279+IF(AC$2="Yes",E279,0),"")</f>
        <v/>
      </c>
      <c r="P278" s="4">
        <f>IF(AND(I278&gt;5%,I278&lt;20%),N279-IF(AC$2="Yes",E279,0),"")</f>
        <v>-5.0770166718442811E-2</v>
      </c>
      <c r="Q278" s="4">
        <f>IF(COUNT(O278:P278)=2,"",IF(COUNT(O278:P278)=1,SUM(O278:P278)+IF(AC$2="Yes",IF(O278&lt;&gt;"",E279,-E279),0),""))</f>
        <v>-5.1971367919644296E-2</v>
      </c>
      <c r="R278" s="4" t="str">
        <f>IF(O278&lt;&gt;"",E279,"")</f>
        <v/>
      </c>
      <c r="S278" s="4">
        <f>IF(P278&lt;&gt;"",-E279,"")</f>
        <v>-1.201201201201485E-3</v>
      </c>
      <c r="T278" s="4">
        <f t="shared" si="40"/>
        <v>-1.201201201201485E-3</v>
      </c>
      <c r="U278" s="43">
        <f t="shared" si="41"/>
        <v>158.76806361978751</v>
      </c>
      <c r="V278" s="43">
        <f t="shared" si="42"/>
        <v>160.89637270078785</v>
      </c>
      <c r="W278" s="43">
        <f t="shared" si="43"/>
        <v>243.73388848824456</v>
      </c>
      <c r="X278" s="3">
        <f>U278/MAX(U$2:U278)-1</f>
        <v>0</v>
      </c>
      <c r="Y278" s="3">
        <f>V278/MAX(V$2:V278)-1</f>
        <v>-8.8495159624660036E-2</v>
      </c>
      <c r="Z278" s="3">
        <f>W278/MAX(W$2:W278)-1</f>
        <v>-9.4757075584657624E-2</v>
      </c>
      <c r="AA278" s="2"/>
      <c r="AF278" s="2"/>
      <c r="AG278" s="2"/>
      <c r="AH278" s="2"/>
      <c r="AI278" s="2"/>
    </row>
    <row r="279" spans="1:35" x14ac:dyDescent="0.25">
      <c r="A279" s="34">
        <v>40948</v>
      </c>
      <c r="B279" s="41">
        <v>18.63</v>
      </c>
      <c r="C279" s="4">
        <f t="shared" si="36"/>
        <v>2.5881057268722474E-2</v>
      </c>
      <c r="D279" s="41">
        <v>133.36000000000001</v>
      </c>
      <c r="E279" s="4">
        <f t="shared" si="37"/>
        <v>1.201201201201485E-3</v>
      </c>
      <c r="F279" s="44">
        <v>20</v>
      </c>
      <c r="G279" s="44">
        <v>21.95</v>
      </c>
      <c r="H279" s="41">
        <v>18.362355753266783</v>
      </c>
      <c r="I279" s="4">
        <f>G279/F279-1</f>
        <v>9.749999999999992E-2</v>
      </c>
      <c r="J279" s="4">
        <f>F279/B279-1</f>
        <v>7.3537305421363497E-2</v>
      </c>
      <c r="K279" s="41">
        <v>54.65</v>
      </c>
      <c r="L279" s="4">
        <f t="shared" si="38"/>
        <v>4.8944337811900107E-2</v>
      </c>
      <c r="M279" s="43">
        <v>8.82</v>
      </c>
      <c r="N279" s="4">
        <f t="shared" si="39"/>
        <v>-4.9568965517241326E-2</v>
      </c>
      <c r="O279" s="4" t="str">
        <f>IF(J279&lt;-2.5%,L280+IF(AC$2="Yes",E280,0),"")</f>
        <v/>
      </c>
      <c r="P279" s="4">
        <f>IF(AND(I279&gt;5%,I279&lt;20%),N280-IF(AC$2="Yes",E280,0),"")</f>
        <v>-7.6551696463428298E-2</v>
      </c>
      <c r="Q279" s="4">
        <f>IF(COUNT(O279:P279)=2,"",IF(COUNT(O279:P279)=1,SUM(O279:P279)+IF(AC$2="Yes",IF(O279&lt;&gt;"",E280,-E280),0),""))</f>
        <v>-6.9203166169486963E-2</v>
      </c>
      <c r="R279" s="4" t="str">
        <f>IF(O279&lt;&gt;"",E280,"")</f>
        <v/>
      </c>
      <c r="S279" s="4">
        <f>IF(P279&lt;&gt;"",-E280,"")</f>
        <v>7.3485302939413355E-3</v>
      </c>
      <c r="T279" s="4">
        <f t="shared" si="40"/>
        <v>7.3485302939413355E-3</v>
      </c>
      <c r="U279" s="43">
        <f t="shared" si="41"/>
        <v>158.76806361978751</v>
      </c>
      <c r="V279" s="43">
        <f t="shared" si="42"/>
        <v>148.5794824157305</v>
      </c>
      <c r="W279" s="43">
        <f t="shared" si="43"/>
        <v>226.86673170205736</v>
      </c>
      <c r="X279" s="3">
        <f>U279/MAX(U$2:U279)-1</f>
        <v>0</v>
      </c>
      <c r="Y279" s="3">
        <f>V279/MAX(V$2:V279)-1</f>
        <v>-0.15827240149001875</v>
      </c>
      <c r="Z279" s="3">
        <f>W279/MAX(W$2:W279)-1</f>
        <v>-0.15740275210672494</v>
      </c>
      <c r="AA279" s="2"/>
      <c r="AF279" s="2"/>
      <c r="AG279" s="2"/>
      <c r="AH279" s="2"/>
      <c r="AI279" s="2"/>
    </row>
    <row r="280" spans="1:35" x14ac:dyDescent="0.25">
      <c r="A280" s="34">
        <v>40949</v>
      </c>
      <c r="B280" s="41">
        <v>20.77</v>
      </c>
      <c r="C280" s="4">
        <f t="shared" si="36"/>
        <v>0.11486849168008595</v>
      </c>
      <c r="D280" s="41">
        <v>132.38</v>
      </c>
      <c r="E280" s="4">
        <f t="shared" si="37"/>
        <v>-7.3485302939413355E-3</v>
      </c>
      <c r="F280" s="44">
        <v>21.75</v>
      </c>
      <c r="G280" s="44">
        <v>23.55</v>
      </c>
      <c r="H280" s="41">
        <v>18.800109252672822</v>
      </c>
      <c r="I280" s="4">
        <f>G280/F280-1</f>
        <v>8.2758620689655116E-2</v>
      </c>
      <c r="J280" s="4">
        <f>F280/B280-1</f>
        <v>4.7183437650457405E-2</v>
      </c>
      <c r="K280" s="41">
        <v>59.33</v>
      </c>
      <c r="L280" s="4">
        <f t="shared" si="38"/>
        <v>8.5635864592863653E-2</v>
      </c>
      <c r="M280" s="43">
        <v>8.08</v>
      </c>
      <c r="N280" s="4">
        <f t="shared" si="39"/>
        <v>-8.3900226757369634E-2</v>
      </c>
      <c r="O280" s="4" t="str">
        <f>IF(J280&lt;-2.5%,L281+IF(AC$2="Yes",E281,0),"")</f>
        <v/>
      </c>
      <c r="P280" s="4">
        <f>IF(AND(I280&gt;5%,I280&lt;20%),N281-IF(AC$2="Yes",E281,0),"")</f>
        <v>7.1804989835741351E-2</v>
      </c>
      <c r="Q280" s="4">
        <f>IF(COUNT(O280:P280)=2,"",IF(COUNT(O280:P280)=1,SUM(O280:P280)+IF(AC$2="Yes",IF(O280&lt;&gt;"",E281,-E281),0),""))</f>
        <v>6.4402058879403423E-2</v>
      </c>
      <c r="R280" s="4" t="str">
        <f>IF(O280&lt;&gt;"",E281,"")</f>
        <v/>
      </c>
      <c r="S280" s="4">
        <f>IF(P280&lt;&gt;"",-E281,"")</f>
        <v>-7.4029309563379275E-3</v>
      </c>
      <c r="T280" s="4">
        <f t="shared" si="40"/>
        <v>-7.4029309563379275E-3</v>
      </c>
      <c r="U280" s="43">
        <f t="shared" si="41"/>
        <v>158.76806361978751</v>
      </c>
      <c r="V280" s="43">
        <f t="shared" si="42"/>
        <v>159.24823064039174</v>
      </c>
      <c r="W280" s="43">
        <f t="shared" si="43"/>
        <v>241.4774163149111</v>
      </c>
      <c r="X280" s="3">
        <f>U280/MAX(U$2:U280)-1</f>
        <v>0</v>
      </c>
      <c r="Y280" s="3">
        <f>V280/MAX(V$2:V280)-1</f>
        <v>-9.7832159834546628E-2</v>
      </c>
      <c r="Z280" s="3">
        <f>W280/MAX(W$2:W280)-1</f>
        <v>-0.10313775453627894</v>
      </c>
      <c r="AA280" s="2"/>
      <c r="AF280" s="2"/>
      <c r="AG280" s="2"/>
      <c r="AH280" s="2"/>
      <c r="AI280" s="2"/>
    </row>
    <row r="281" spans="1:35" x14ac:dyDescent="0.25">
      <c r="A281" s="34">
        <v>40952</v>
      </c>
      <c r="B281" s="41">
        <v>19.04</v>
      </c>
      <c r="C281" s="4">
        <f t="shared" si="36"/>
        <v>-8.3293211362542197E-2</v>
      </c>
      <c r="D281" s="41">
        <v>133.36000000000001</v>
      </c>
      <c r="E281" s="4">
        <f t="shared" si="37"/>
        <v>7.4029309563379275E-3</v>
      </c>
      <c r="F281" s="44">
        <v>19.25</v>
      </c>
      <c r="G281" s="44">
        <v>21.9</v>
      </c>
      <c r="H281" s="41">
        <v>18.843725752186856</v>
      </c>
      <c r="I281" s="4">
        <f>G281/F281-1</f>
        <v>0.1376623376623376</v>
      </c>
      <c r="J281" s="4">
        <f>F281/B281-1</f>
        <v>1.1029411764705843E-2</v>
      </c>
      <c r="K281" s="41">
        <v>54.74</v>
      </c>
      <c r="L281" s="4">
        <f t="shared" si="38"/>
        <v>-7.7363896848137492E-2</v>
      </c>
      <c r="M281" s="43">
        <v>8.7200000000000006</v>
      </c>
      <c r="N281" s="4">
        <f t="shared" si="39"/>
        <v>7.9207920792079278E-2</v>
      </c>
      <c r="O281" s="4" t="str">
        <f>IF(J281&lt;-2.5%,L282+IF(AC$2="Yes",E282,0),"")</f>
        <v/>
      </c>
      <c r="P281" s="4">
        <f>IF(AND(I281&gt;5%,I281&lt;20%),N282-IF(AC$2="Yes",E282,0),"")</f>
        <v>-3.0910331695128801E-2</v>
      </c>
      <c r="Q281" s="4">
        <f>IF(COUNT(O281:P281)=2,"",IF(COUNT(O281:P281)=1,SUM(O281:P281)+IF(AC$2="Yes",IF(O281&lt;&gt;"",E282,-E282),0),""))</f>
        <v>-2.9710571647138195E-2</v>
      </c>
      <c r="R281" s="4" t="str">
        <f>IF(O281&lt;&gt;"",E282,"")</f>
        <v/>
      </c>
      <c r="S281" s="4">
        <f>IF(P281&lt;&gt;"",-E282,"")</f>
        <v>1.1997600479906056E-3</v>
      </c>
      <c r="T281" s="4">
        <f t="shared" si="40"/>
        <v>1.1997600479906056E-3</v>
      </c>
      <c r="U281" s="43">
        <f t="shared" si="41"/>
        <v>158.76806361978751</v>
      </c>
      <c r="V281" s="43">
        <f t="shared" si="42"/>
        <v>154.32581500943485</v>
      </c>
      <c r="W281" s="43">
        <f t="shared" si="43"/>
        <v>234.30298423632112</v>
      </c>
      <c r="X281" s="3">
        <f>U281/MAX(U$2:U281)-1</f>
        <v>0</v>
      </c>
      <c r="Y281" s="3">
        <f>V281/MAX(V$2:V281)-1</f>
        <v>-0.12571846701873879</v>
      </c>
      <c r="Z281" s="3">
        <f>W281/MAX(W$2:W281)-1</f>
        <v>-0.12978404453774195</v>
      </c>
      <c r="AA281" s="2"/>
      <c r="AF281" s="2"/>
      <c r="AG281" s="2"/>
      <c r="AH281" s="2"/>
      <c r="AI281" s="2"/>
    </row>
    <row r="282" spans="1:35" x14ac:dyDescent="0.25">
      <c r="A282" s="34">
        <v>40953</v>
      </c>
      <c r="B282" s="41">
        <v>19.54</v>
      </c>
      <c r="C282" s="4">
        <f t="shared" si="36"/>
        <v>2.6260504201680579E-2</v>
      </c>
      <c r="D282" s="41">
        <v>133.19999999999999</v>
      </c>
      <c r="E282" s="4">
        <f t="shared" si="37"/>
        <v>-1.1997600479906056E-3</v>
      </c>
      <c r="F282" s="44">
        <v>19.8</v>
      </c>
      <c r="G282" s="44">
        <v>22.45</v>
      </c>
      <c r="H282" s="41">
        <v>18.970321069971064</v>
      </c>
      <c r="I282" s="4">
        <f>G282/F282-1</f>
        <v>0.13383838383838387</v>
      </c>
      <c r="J282" s="4">
        <f>F282/B282-1</f>
        <v>1.3306038894575378E-2</v>
      </c>
      <c r="K282" s="41">
        <v>56.44</v>
      </c>
      <c r="L282" s="4">
        <f t="shared" si="38"/>
        <v>3.105590062111796E-2</v>
      </c>
      <c r="M282" s="43">
        <v>8.44</v>
      </c>
      <c r="N282" s="4">
        <f t="shared" si="39"/>
        <v>-3.2110091743119407E-2</v>
      </c>
      <c r="O282" s="4" t="str">
        <f>IF(J282&lt;-2.5%,L283+IF(AC$2="Yes",E283,0),"")</f>
        <v/>
      </c>
      <c r="P282" s="4">
        <f>IF(AND(I282&gt;5%,I282&lt;20%),N283-IF(AC$2="Yes",E283,0),"")</f>
        <v>-5.2142308184962127E-2</v>
      </c>
      <c r="Q282" s="4">
        <f>IF(COUNT(O282:P282)=2,"",IF(COUNT(O282:P282)=1,SUM(O282:P282)+IF(AC$2="Yes",IF(O282&lt;&gt;"",E283,-E283),0),""))</f>
        <v>-4.741257845523239E-2</v>
      </c>
      <c r="R282" s="4" t="str">
        <f>IF(O282&lt;&gt;"",E283,"")</f>
        <v/>
      </c>
      <c r="S282" s="4">
        <f>IF(P282&lt;&gt;"",-E283,"")</f>
        <v>4.7297297297297369E-3</v>
      </c>
      <c r="T282" s="4">
        <f t="shared" si="40"/>
        <v>4.7297297297297369E-3</v>
      </c>
      <c r="U282" s="43">
        <f t="shared" si="41"/>
        <v>158.76806361978751</v>
      </c>
      <c r="V282" s="43">
        <f t="shared" si="42"/>
        <v>146.27891080231745</v>
      </c>
      <c r="W282" s="43">
        <f t="shared" si="43"/>
        <v>223.19407561392146</v>
      </c>
      <c r="X282" s="3">
        <f>U282/MAX(U$2:U282)-1</f>
        <v>0</v>
      </c>
      <c r="Y282" s="3">
        <f>V282/MAX(V$2:V282)-1</f>
        <v>-0.17130552415186873</v>
      </c>
      <c r="Z282" s="3">
        <f>W282/MAX(W$2:W282)-1</f>
        <v>-0.17104322679909134</v>
      </c>
      <c r="AA282" s="2"/>
      <c r="AF282" s="2"/>
      <c r="AG282" s="2"/>
      <c r="AH282" s="2"/>
      <c r="AI282" s="2"/>
    </row>
    <row r="283" spans="1:35" x14ac:dyDescent="0.25">
      <c r="A283" s="34">
        <v>40954</v>
      </c>
      <c r="B283" s="41">
        <v>21.14</v>
      </c>
      <c r="C283" s="4">
        <f t="shared" si="36"/>
        <v>8.1883316274309115E-2</v>
      </c>
      <c r="D283" s="41">
        <v>132.57</v>
      </c>
      <c r="E283" s="4">
        <f t="shared" si="37"/>
        <v>-4.7297297297297369E-3</v>
      </c>
      <c r="F283" s="44">
        <v>24.25</v>
      </c>
      <c r="G283" s="44">
        <v>25.6</v>
      </c>
      <c r="H283" s="41">
        <v>19.364808148158144</v>
      </c>
      <c r="I283" s="4">
        <f>G283/F283-1</f>
        <v>5.5670103092783529E-2</v>
      </c>
      <c r="J283" s="4">
        <f>F283/B283-1</f>
        <v>0.1471144749290445</v>
      </c>
      <c r="K283" s="41">
        <v>59.67</v>
      </c>
      <c r="L283" s="4">
        <f t="shared" si="38"/>
        <v>5.7228915662650648E-2</v>
      </c>
      <c r="M283" s="43">
        <v>7.96</v>
      </c>
      <c r="N283" s="4">
        <f t="shared" si="39"/>
        <v>-5.6872037914691864E-2</v>
      </c>
      <c r="O283" s="4" t="str">
        <f>IF(J283&lt;-2.5%,L284+IF(AC$2="Yes",E284,0),"")</f>
        <v/>
      </c>
      <c r="P283" s="4">
        <f>IF(AND(I283&gt;5%,I283&lt;20%),N284-IF(AC$2="Yes",E284,0),"")</f>
        <v>2.2831116433036591E-2</v>
      </c>
      <c r="Q283" s="4">
        <f>IF(COUNT(O283:P283)=2,"",IF(COUNT(O283:P283)=1,SUM(O283:P283)+IF(AC$2="Yes",IF(O283&lt;&gt;"",E284,-E284),0),""))</f>
        <v>1.174263487612337E-2</v>
      </c>
      <c r="R283" s="4" t="str">
        <f>IF(O283&lt;&gt;"",E284,"")</f>
        <v/>
      </c>
      <c r="S283" s="4">
        <f>IF(P283&lt;&gt;"",-E284,"")</f>
        <v>-1.1088481556913221E-2</v>
      </c>
      <c r="T283" s="4">
        <f t="shared" si="40"/>
        <v>-1.1088481556913221E-2</v>
      </c>
      <c r="U283" s="43">
        <f t="shared" si="41"/>
        <v>158.76806361978751</v>
      </c>
      <c r="V283" s="43">
        <f t="shared" si="42"/>
        <v>149.61862164654295</v>
      </c>
      <c r="W283" s="43">
        <f t="shared" si="43"/>
        <v>225.81496215036961</v>
      </c>
      <c r="X283" s="3">
        <f>U283/MAX(U$2:U283)-1</f>
        <v>0</v>
      </c>
      <c r="Y283" s="3">
        <f>V283/MAX(V$2:V283)-1</f>
        <v>-0.15238550408636575</v>
      </c>
      <c r="Z283" s="3">
        <f>W283/MAX(W$2:W283)-1</f>
        <v>-0.16130909008330363</v>
      </c>
      <c r="AA283" s="2"/>
      <c r="AF283" s="2"/>
      <c r="AG283" s="2"/>
      <c r="AH283" s="2"/>
      <c r="AI283" s="2"/>
    </row>
    <row r="284" spans="1:35" x14ac:dyDescent="0.25">
      <c r="A284" s="34">
        <v>40955</v>
      </c>
      <c r="B284" s="41">
        <v>19.22</v>
      </c>
      <c r="C284" s="4">
        <f t="shared" si="36"/>
        <v>-9.0823084200567727E-2</v>
      </c>
      <c r="D284" s="41">
        <v>134.04</v>
      </c>
      <c r="E284" s="4">
        <f t="shared" si="37"/>
        <v>1.1088481556913221E-2</v>
      </c>
      <c r="F284" s="44">
        <v>22.8</v>
      </c>
      <c r="G284" s="44">
        <v>24.65</v>
      </c>
      <c r="H284" s="41">
        <v>19.338479393947573</v>
      </c>
      <c r="I284" s="4">
        <f>G284/F284-1</f>
        <v>8.1140350877192846E-2</v>
      </c>
      <c r="J284" s="4">
        <f>F284/B284-1</f>
        <v>0.18626430801248706</v>
      </c>
      <c r="K284" s="41">
        <v>57.43</v>
      </c>
      <c r="L284" s="4">
        <f t="shared" si="38"/>
        <v>-3.753980224568465E-2</v>
      </c>
      <c r="M284" s="43">
        <v>8.23</v>
      </c>
      <c r="N284" s="4">
        <f t="shared" si="39"/>
        <v>3.3919597989949812E-2</v>
      </c>
      <c r="O284" s="4" t="str">
        <f>IF(J284&lt;-2.5%,L285+IF(AC$2="Yes",E285,0),"")</f>
        <v/>
      </c>
      <c r="P284" s="4">
        <f>IF(AND(I284&gt;5%,I284&lt;20%),N285-IF(AC$2="Yes",E285,0),"")</f>
        <v>1.189503650095558E-2</v>
      </c>
      <c r="Q284" s="4">
        <f>IF(COUNT(O284:P284)=2,"",IF(COUNT(O284:P284)=1,SUM(O284:P284)+IF(AC$2="Yes",IF(O284&lt;&gt;"",E285,-E285),0),""))</f>
        <v>9.2092710578042247E-3</v>
      </c>
      <c r="R284" s="4" t="str">
        <f>IF(O284&lt;&gt;"",E285,"")</f>
        <v/>
      </c>
      <c r="S284" s="4">
        <f>IF(P284&lt;&gt;"",-E285,"")</f>
        <v>-2.6857654431513556E-3</v>
      </c>
      <c r="T284" s="4">
        <f t="shared" si="40"/>
        <v>-2.6857654431513556E-3</v>
      </c>
      <c r="U284" s="43">
        <f t="shared" si="41"/>
        <v>158.76806361978751</v>
      </c>
      <c r="V284" s="43">
        <f t="shared" si="42"/>
        <v>151.39834061225125</v>
      </c>
      <c r="W284" s="43">
        <f t="shared" si="43"/>
        <v>227.89455334572017</v>
      </c>
      <c r="X284" s="3">
        <f>U284/MAX(U$2:U284)-1</f>
        <v>0</v>
      </c>
      <c r="Y284" s="3">
        <f>V284/MAX(V$2:V284)-1</f>
        <v>-0.14230309871873392</v>
      </c>
      <c r="Z284" s="3">
        <f>W284/MAX(W$2:W284)-1</f>
        <v>-0.15358535816016439</v>
      </c>
      <c r="AA284" s="2"/>
      <c r="AF284" s="2"/>
      <c r="AG284" s="2"/>
      <c r="AH284" s="2"/>
      <c r="AI284" s="2"/>
    </row>
    <row r="285" spans="1:35" x14ac:dyDescent="0.25">
      <c r="A285" s="34">
        <v>40956</v>
      </c>
      <c r="B285" s="41">
        <v>17.78</v>
      </c>
      <c r="C285" s="4">
        <f t="shared" si="36"/>
        <v>-7.4921956295525338E-2</v>
      </c>
      <c r="D285" s="41">
        <v>134.4</v>
      </c>
      <c r="E285" s="4">
        <f t="shared" si="37"/>
        <v>2.6857654431513556E-3</v>
      </c>
      <c r="F285" s="44">
        <v>22.6</v>
      </c>
      <c r="G285" s="44">
        <v>24.8</v>
      </c>
      <c r="H285" s="41">
        <v>19.055119504138922</v>
      </c>
      <c r="I285" s="4">
        <f>G285/F285-1</f>
        <v>9.7345132743362761E-2</v>
      </c>
      <c r="J285" s="4">
        <f>F285/B285-1</f>
        <v>0.27109111361079874</v>
      </c>
      <c r="K285" s="41">
        <v>56.52</v>
      </c>
      <c r="L285" s="4">
        <f t="shared" si="38"/>
        <v>-1.584537698067201E-2</v>
      </c>
      <c r="M285" s="43">
        <v>8.35</v>
      </c>
      <c r="N285" s="4">
        <f t="shared" si="39"/>
        <v>1.4580801944106936E-2</v>
      </c>
      <c r="O285" s="4" t="str">
        <f>IF(J285&lt;-2.5%,L286+IF(AC$2="Yes",E286,0),"")</f>
        <v/>
      </c>
      <c r="P285" s="4">
        <f>IF(AND(I285&gt;5%,I285&lt;20%),N286-IF(AC$2="Yes",E286,0),"")</f>
        <v>-4.4642857142851433E-4</v>
      </c>
      <c r="Q285" s="4">
        <f>IF(COUNT(O285:P285)=2,"",IF(COUNT(O285:P285)=1,SUM(O285:P285)+IF(AC$2="Yes",IF(O285&lt;&gt;"",E286,-E286),0),""))</f>
        <v>-8.9285714285702866E-4</v>
      </c>
      <c r="R285" s="4" t="str">
        <f>IF(O285&lt;&gt;"",E286,"")</f>
        <v/>
      </c>
      <c r="S285" s="4">
        <f>IF(P285&lt;&gt;"",-E286,"")</f>
        <v>-4.4642857142851433E-4</v>
      </c>
      <c r="T285" s="4">
        <f t="shared" si="40"/>
        <v>-4.4642857142851433E-4</v>
      </c>
      <c r="U285" s="43">
        <f t="shared" si="41"/>
        <v>158.76806361978751</v>
      </c>
      <c r="V285" s="43">
        <f t="shared" si="42"/>
        <v>151.33075206733508</v>
      </c>
      <c r="W285" s="43">
        <f t="shared" si="43"/>
        <v>227.69107606594724</v>
      </c>
      <c r="X285" s="3">
        <f>U285/MAX(U$2:U285)-1</f>
        <v>0</v>
      </c>
      <c r="Y285" s="3">
        <f>V285/MAX(V$2:V285)-1</f>
        <v>-0.14268599912109159</v>
      </c>
      <c r="Z285" s="3">
        <f>W285/MAX(W$2:W285)-1</f>
        <v>-0.15434108551894976</v>
      </c>
      <c r="AA285" s="2"/>
      <c r="AF285" s="2"/>
      <c r="AG285" s="2"/>
      <c r="AH285" s="2"/>
      <c r="AI285" s="2"/>
    </row>
    <row r="286" spans="1:35" x14ac:dyDescent="0.25">
      <c r="A286" s="34">
        <v>40960</v>
      </c>
      <c r="B286" s="41">
        <v>18.190000000000001</v>
      </c>
      <c r="C286" s="4">
        <f t="shared" si="36"/>
        <v>2.305961754780661E-2</v>
      </c>
      <c r="D286" s="41">
        <v>134.46</v>
      </c>
      <c r="E286" s="4">
        <f t="shared" si="37"/>
        <v>4.4642857142851433E-4</v>
      </c>
      <c r="F286" s="44">
        <v>22.55</v>
      </c>
      <c r="G286" s="44">
        <v>25.15</v>
      </c>
      <c r="H286" s="41">
        <v>18.897825048840936</v>
      </c>
      <c r="I286" s="4">
        <f>G286/F286-1</f>
        <v>0.11529933481152987</v>
      </c>
      <c r="J286" s="4">
        <f>F286/B286-1</f>
        <v>0.23969213853765803</v>
      </c>
      <c r="K286" s="41">
        <v>56.48</v>
      </c>
      <c r="L286" s="4">
        <f t="shared" si="38"/>
        <v>-7.0771408351033571E-4</v>
      </c>
      <c r="M286" s="43">
        <v>8.35</v>
      </c>
      <c r="N286" s="4">
        <f t="shared" si="39"/>
        <v>0</v>
      </c>
      <c r="O286" s="4" t="str">
        <f>IF(J286&lt;-2.5%,L287+IF(AC$2="Yes",E287,0),"")</f>
        <v/>
      </c>
      <c r="P286" s="4">
        <f>IF(AND(I286&gt;5%,I286&lt;20%),N287-IF(AC$2="Yes",E287,0),"")</f>
        <v>3.0817258833515493E-2</v>
      </c>
      <c r="Q286" s="4">
        <f>IF(COUNT(O286:P286)=2,"",IF(COUNT(O286:P286)=1,SUM(O286:P286)+IF(AC$2="Yes",IF(O286&lt;&gt;"",E287,-E287),0),""))</f>
        <v>3.4089607487390206E-2</v>
      </c>
      <c r="R286" s="4" t="str">
        <f>IF(O286&lt;&gt;"",E287,"")</f>
        <v/>
      </c>
      <c r="S286" s="4">
        <f>IF(P286&lt;&gt;"",-E287,"")</f>
        <v>3.2723486538747126E-3</v>
      </c>
      <c r="T286" s="4">
        <f t="shared" si="40"/>
        <v>3.2723486538747126E-3</v>
      </c>
      <c r="U286" s="43">
        <f t="shared" si="41"/>
        <v>158.76806361978751</v>
      </c>
      <c r="V286" s="43">
        <f t="shared" si="42"/>
        <v>155.9943510232647</v>
      </c>
      <c r="W286" s="43">
        <f t="shared" si="43"/>
        <v>235.45297547741689</v>
      </c>
      <c r="X286" s="3">
        <f>U286/MAX(U$2:U286)-1</f>
        <v>0</v>
      </c>
      <c r="Y286" s="3">
        <f>V286/MAX(V$2:V286)-1</f>
        <v>-0.11626593165440957</v>
      </c>
      <c r="Z286" s="3">
        <f>W286/MAX(W$2:W286)-1</f>
        <v>-0.12551290505607826</v>
      </c>
      <c r="AA286" s="2"/>
      <c r="AF286" s="2"/>
      <c r="AG286" s="2"/>
      <c r="AH286" s="2"/>
      <c r="AI286" s="2"/>
    </row>
    <row r="287" spans="1:35" x14ac:dyDescent="0.25">
      <c r="A287" s="34">
        <v>40961</v>
      </c>
      <c r="B287" s="41">
        <v>18.190000000000001</v>
      </c>
      <c r="C287" s="4">
        <f t="shared" si="36"/>
        <v>0</v>
      </c>
      <c r="D287" s="41">
        <v>134.02000000000001</v>
      </c>
      <c r="E287" s="4">
        <f t="shared" si="37"/>
        <v>-3.2723486538747126E-3</v>
      </c>
      <c r="F287" s="44">
        <v>21.8</v>
      </c>
      <c r="G287" s="44">
        <v>24.55</v>
      </c>
      <c r="H287" s="41">
        <v>18.76912958541531</v>
      </c>
      <c r="I287" s="4">
        <f>G287/F287-1</f>
        <v>0.12614678899082565</v>
      </c>
      <c r="J287" s="4">
        <f>F287/B287-1</f>
        <v>0.19846069268829014</v>
      </c>
      <c r="K287" s="41">
        <v>54.93</v>
      </c>
      <c r="L287" s="4">
        <f t="shared" si="38"/>
        <v>-2.7443342776203972E-2</v>
      </c>
      <c r="M287" s="43">
        <v>8.58</v>
      </c>
      <c r="N287" s="4">
        <f t="shared" si="39"/>
        <v>2.754491017964078E-2</v>
      </c>
      <c r="O287" s="4" t="str">
        <f>IF(J287&lt;-2.5%,L288+IF(AC$2="Yes",E288,0),"")</f>
        <v/>
      </c>
      <c r="P287" s="4">
        <f>IF(AND(I287&gt;5%,I287&lt;20%),N288-IF(AC$2="Yes",E288,0),"")</f>
        <v>6.0865737257320696E-2</v>
      </c>
      <c r="Q287" s="4">
        <f>IF(COUNT(O287:P287)=2,"",IF(COUNT(O287:P287)=1,SUM(O287:P287)+IF(AC$2="Yes",IF(O287&lt;&gt;"",E288,-E288),0),""))</f>
        <v>5.6463409246576113E-2</v>
      </c>
      <c r="R287" s="4" t="str">
        <f>IF(O287&lt;&gt;"",E288,"")</f>
        <v/>
      </c>
      <c r="S287" s="4">
        <f>IF(P287&lt;&gt;"",-E288,"")</f>
        <v>-4.4023280107445828E-3</v>
      </c>
      <c r="T287" s="4">
        <f t="shared" si="40"/>
        <v>-4.4023280107445828E-3</v>
      </c>
      <c r="U287" s="43">
        <f t="shared" si="41"/>
        <v>158.76806361978751</v>
      </c>
      <c r="V287" s="43">
        <f t="shared" si="42"/>
        <v>165.48906220627299</v>
      </c>
      <c r="W287" s="43">
        <f t="shared" si="43"/>
        <v>248.74745319012231</v>
      </c>
      <c r="X287" s="3">
        <f>U287/MAX(U$2:U287)-1</f>
        <v>0</v>
      </c>
      <c r="Y287" s="3">
        <f>V287/MAX(V$2:V287)-1</f>
        <v>-6.2476806045143718E-2</v>
      </c>
      <c r="Z287" s="3">
        <f>W287/MAX(W$2:W287)-1</f>
        <v>-7.6136382333410246E-2</v>
      </c>
      <c r="AA287" s="2"/>
      <c r="AF287" s="2"/>
      <c r="AG287" s="2"/>
      <c r="AH287" s="2"/>
      <c r="AI287" s="2"/>
    </row>
    <row r="288" spans="1:35" x14ac:dyDescent="0.25">
      <c r="A288" s="34">
        <v>40962</v>
      </c>
      <c r="B288" s="41">
        <v>16.829999999999998</v>
      </c>
      <c r="C288" s="4">
        <f t="shared" ref="C288:C334" si="44">B288/B287-1</f>
        <v>-7.4766355140187035E-2</v>
      </c>
      <c r="D288" s="41">
        <v>134.61000000000001</v>
      </c>
      <c r="E288" s="4">
        <f t="shared" ref="E288:E351" si="45">D288/D287-1</f>
        <v>4.4023280107445828E-3</v>
      </c>
      <c r="F288" s="44">
        <v>20.25</v>
      </c>
      <c r="G288" s="44">
        <v>23.35</v>
      </c>
      <c r="H288" s="41">
        <v>18.416560569885252</v>
      </c>
      <c r="I288" s="4">
        <f>G288/F288-1</f>
        <v>0.15308641975308657</v>
      </c>
      <c r="J288" s="4">
        <f>F288/B288-1</f>
        <v>0.20320855614973277</v>
      </c>
      <c r="K288" s="41">
        <v>51.42</v>
      </c>
      <c r="L288" s="4">
        <f t="shared" si="38"/>
        <v>-6.3899508465319443E-2</v>
      </c>
      <c r="M288" s="43">
        <v>9.14</v>
      </c>
      <c r="N288" s="4">
        <f t="shared" si="39"/>
        <v>6.5268065268065278E-2</v>
      </c>
      <c r="O288" s="4" t="str">
        <f>IF(J288&lt;-2.5%,L289+IF(AC$2="Yes",E289,0),"")</f>
        <v/>
      </c>
      <c r="P288" s="4">
        <f>IF(AND(I288&gt;5%,I288&lt;20%),N289-IF(AC$2="Yes",E289,0),"")</f>
        <v>-4.161596910891141E-2</v>
      </c>
      <c r="Q288" s="4">
        <f>IF(COUNT(O288:P288)=2,"",IF(COUNT(O288:P288)=1,SUM(O288:P288)+IF(AC$2="Yes",IF(O288&lt;&gt;"",E289,-E289),0),""))</f>
        <v>-4.3844629683905789E-2</v>
      </c>
      <c r="R288" s="4" t="str">
        <f>IF(O288&lt;&gt;"",E289,"")</f>
        <v/>
      </c>
      <c r="S288" s="4">
        <f>IF(P288&lt;&gt;"",-E289,"")</f>
        <v>-2.2286605749943789E-3</v>
      </c>
      <c r="T288" s="4">
        <f t="shared" si="40"/>
        <v>-2.2286605749943789E-3</v>
      </c>
      <c r="U288" s="43">
        <f t="shared" si="41"/>
        <v>158.76806361978751</v>
      </c>
      <c r="V288" s="43">
        <f t="shared" si="42"/>
        <v>158.60207450563402</v>
      </c>
      <c r="W288" s="43">
        <f t="shared" si="43"/>
        <v>237.84121322018672</v>
      </c>
      <c r="X288" s="3">
        <f>U288/MAX(U$2:U288)-1</f>
        <v>0</v>
      </c>
      <c r="Y288" s="3">
        <f>V288/MAX(V$2:V288)-1</f>
        <v>-0.1014927423236569</v>
      </c>
      <c r="Z288" s="3">
        <f>W288/MAX(W$2:W288)-1</f>
        <v>-0.11664284052843532</v>
      </c>
      <c r="AA288" s="2"/>
      <c r="AF288" s="2"/>
      <c r="AG288" s="2"/>
      <c r="AH288" s="2"/>
      <c r="AI288" s="2"/>
    </row>
    <row r="289" spans="1:35" x14ac:dyDescent="0.25">
      <c r="A289" s="34">
        <v>40963</v>
      </c>
      <c r="B289" s="41">
        <v>17.309999999999999</v>
      </c>
      <c r="C289" s="4">
        <f t="shared" si="44"/>
        <v>2.8520499108734443E-2</v>
      </c>
      <c r="D289" s="41">
        <v>134.91</v>
      </c>
      <c r="E289" s="4">
        <f t="shared" si="45"/>
        <v>2.2286605749943789E-3</v>
      </c>
      <c r="F289" s="44">
        <v>21.2</v>
      </c>
      <c r="G289" s="44">
        <v>24.3</v>
      </c>
      <c r="H289" s="41">
        <v>18.215367738997024</v>
      </c>
      <c r="I289" s="4">
        <f>G289/F289-1</f>
        <v>0.14622641509433976</v>
      </c>
      <c r="J289" s="4">
        <f>F289/B289-1</f>
        <v>0.22472559214326981</v>
      </c>
      <c r="K289" s="41">
        <v>53.23</v>
      </c>
      <c r="L289" s="4">
        <f t="shared" si="38"/>
        <v>3.5200311162971509E-2</v>
      </c>
      <c r="M289" s="43">
        <v>8.7799999999999994</v>
      </c>
      <c r="N289" s="4">
        <f t="shared" si="39"/>
        <v>-3.9387308533917031E-2</v>
      </c>
      <c r="O289" s="4" t="str">
        <f>IF(J289&lt;-2.5%,L290+IF(AC$2="Yes",E290,0),"")</f>
        <v/>
      </c>
      <c r="P289" s="4">
        <f>IF(AND(I289&gt;5%,I289&lt;20%),N290-IF(AC$2="Yes",E290,0),"")</f>
        <v>-1.1955409739961453E-2</v>
      </c>
      <c r="Q289" s="4">
        <f>IF(COUNT(O289:P289)=2,"",IF(COUNT(O289:P289)=1,SUM(O289:P289)+IF(AC$2="Yes",IF(O289&lt;&gt;"",E290,-E290),0),""))</f>
        <v>-1.3660250003840968E-2</v>
      </c>
      <c r="R289" s="4" t="str">
        <f>IF(O289&lt;&gt;"",E290,"")</f>
        <v/>
      </c>
      <c r="S289" s="4">
        <f>IF(P289&lt;&gt;"",-E290,"")</f>
        <v>-1.7048402638795146E-3</v>
      </c>
      <c r="T289" s="4">
        <f t="shared" si="40"/>
        <v>-1.7048402638795146E-3</v>
      </c>
      <c r="U289" s="43">
        <f t="shared" si="41"/>
        <v>158.76806361978751</v>
      </c>
      <c r="V289" s="43">
        <f t="shared" si="42"/>
        <v>156.70592171931128</v>
      </c>
      <c r="W289" s="43">
        <f t="shared" si="43"/>
        <v>234.59224278638212</v>
      </c>
      <c r="X289" s="3">
        <f>U289/MAX(U$2:U289)-1</f>
        <v>0</v>
      </c>
      <c r="Y289" s="3">
        <f>V289/MAX(V$2:V289)-1</f>
        <v>-0.11223476474350669</v>
      </c>
      <c r="Z289" s="3">
        <f>W289/MAX(W$2:W289)-1</f>
        <v>-0.12870972016949978</v>
      </c>
      <c r="AA289" s="2"/>
      <c r="AF289" s="2"/>
      <c r="AG289" s="2"/>
      <c r="AH289" s="2"/>
      <c r="AI289" s="2"/>
    </row>
    <row r="290" spans="1:35" x14ac:dyDescent="0.25">
      <c r="A290" s="34">
        <v>40966</v>
      </c>
      <c r="B290" s="41">
        <v>18.18</v>
      </c>
      <c r="C290" s="4">
        <f t="shared" si="44"/>
        <v>5.0259965337954959E-2</v>
      </c>
      <c r="D290" s="41">
        <v>135.13999999999999</v>
      </c>
      <c r="E290" s="4">
        <f t="shared" si="45"/>
        <v>1.7048402638795146E-3</v>
      </c>
      <c r="F290" s="44">
        <v>21.55</v>
      </c>
      <c r="G290" s="44">
        <v>24.55</v>
      </c>
      <c r="H290" s="41">
        <v>18.208937240997564</v>
      </c>
      <c r="I290" s="4">
        <f>G290/F290-1</f>
        <v>0.13921113689095121</v>
      </c>
      <c r="J290" s="4">
        <f>F290/B290-1</f>
        <v>0.18536853685368548</v>
      </c>
      <c r="K290" s="41">
        <v>53.82</v>
      </c>
      <c r="L290" s="4">
        <f t="shared" si="38"/>
        <v>1.1083975201953811E-2</v>
      </c>
      <c r="M290" s="43">
        <v>8.69</v>
      </c>
      <c r="N290" s="4">
        <f t="shared" si="39"/>
        <v>-1.0250569476081939E-2</v>
      </c>
      <c r="O290" s="4" t="str">
        <f>IF(J290&lt;-2.5%,L291+IF(AC$2="Yes",E291,0),"")</f>
        <v/>
      </c>
      <c r="P290" s="4">
        <f>IF(AND(I290&gt;5%,I290&lt;20%),N291-IF(AC$2="Yes",E291,0),"")</f>
        <v>1.0923079726552043E-2</v>
      </c>
      <c r="Q290" s="4">
        <f>IF(COUNT(O290:P290)=2,"",IF(COUNT(O290:P290)=1,SUM(O290:P290)+IF(AC$2="Yes",IF(O290&lt;&gt;"",E291,-E291),0),""))</f>
        <v>8.0371836188117829E-3</v>
      </c>
      <c r="R290" s="4" t="str">
        <f>IF(O290&lt;&gt;"",E291,"")</f>
        <v/>
      </c>
      <c r="S290" s="4">
        <f>IF(P290&lt;&gt;"",-E291,"")</f>
        <v>-2.8858961077402601E-3</v>
      </c>
      <c r="T290" s="4">
        <f t="shared" si="40"/>
        <v>-2.8858961077402601E-3</v>
      </c>
      <c r="U290" s="43">
        <f t="shared" si="41"/>
        <v>158.76806361978751</v>
      </c>
      <c r="V290" s="43">
        <f t="shared" si="42"/>
        <v>158.41763299587413</v>
      </c>
      <c r="W290" s="43">
        <f t="shared" si="43"/>
        <v>236.47770371720515</v>
      </c>
      <c r="X290" s="3">
        <f>U290/MAX(U$2:U290)-1</f>
        <v>0</v>
      </c>
      <c r="Y290" s="3">
        <f>V290/MAX(V$2:V290)-1</f>
        <v>-0.10253763430033891</v>
      </c>
      <c r="Z290" s="3">
        <f>W290/MAX(W$2:W290)-1</f>
        <v>-0.12170700020521608</v>
      </c>
      <c r="AA290" s="2"/>
      <c r="AF290" s="2"/>
      <c r="AG290" s="2"/>
      <c r="AH290" s="2"/>
      <c r="AI290" s="2"/>
    </row>
    <row r="291" spans="1:35" x14ac:dyDescent="0.25">
      <c r="A291" s="34">
        <v>40967</v>
      </c>
      <c r="B291" s="41">
        <v>17.95</v>
      </c>
      <c r="C291" s="4">
        <f t="shared" si="44"/>
        <v>-1.2651265126512712E-2</v>
      </c>
      <c r="D291" s="41">
        <v>135.53</v>
      </c>
      <c r="E291" s="4">
        <f t="shared" si="45"/>
        <v>2.8858961077402601E-3</v>
      </c>
      <c r="F291" s="44">
        <v>20.85</v>
      </c>
      <c r="G291" s="44">
        <v>24.05</v>
      </c>
      <c r="H291" s="41">
        <v>18.161857742634371</v>
      </c>
      <c r="I291" s="4">
        <f>G291/F291-1</f>
        <v>0.1534772182254196</v>
      </c>
      <c r="J291" s="4">
        <f>F291/B291-1</f>
        <v>0.16155988857938741</v>
      </c>
      <c r="K291" s="41">
        <v>53.17</v>
      </c>
      <c r="L291" s="4">
        <f t="shared" si="38"/>
        <v>-1.2077294685990281E-2</v>
      </c>
      <c r="M291" s="43">
        <v>8.81</v>
      </c>
      <c r="N291" s="4">
        <f t="shared" si="39"/>
        <v>1.3808975834292303E-2</v>
      </c>
      <c r="O291" s="4" t="str">
        <f>IF(J291&lt;-2.5%,L292+IF(AC$2="Yes",E292,0),"")</f>
        <v/>
      </c>
      <c r="P291" s="4">
        <f>IF(AND(I291&gt;5%,I291&lt;20%),N292-IF(AC$2="Yes",E292,0),"")</f>
        <v>1.9801606221942936E-2</v>
      </c>
      <c r="Q291" s="4">
        <f>IF(COUNT(O291:P291)=2,"",IF(COUNT(O291:P291)=1,SUM(O291:P291)+IF(AC$2="Yes",IF(O291&lt;&gt;"",E292,-E292),0),""))</f>
        <v>2.3712179526746313E-2</v>
      </c>
      <c r="R291" s="4" t="str">
        <f>IF(O291&lt;&gt;"",E292,"")</f>
        <v/>
      </c>
      <c r="S291" s="4">
        <f>IF(P291&lt;&gt;"",-E292,"")</f>
        <v>3.9105733048033775E-3</v>
      </c>
      <c r="T291" s="4">
        <f t="shared" si="40"/>
        <v>3.9105733048033775E-3</v>
      </c>
      <c r="U291" s="43">
        <f t="shared" si="41"/>
        <v>158.76806361978751</v>
      </c>
      <c r="V291" s="43">
        <f t="shared" si="42"/>
        <v>161.55455658307071</v>
      </c>
      <c r="W291" s="43">
        <f t="shared" si="43"/>
        <v>242.08510548182025</v>
      </c>
      <c r="X291" s="3">
        <f>U291/MAX(U$2:U291)-1</f>
        <v>0</v>
      </c>
      <c r="Y291" s="3">
        <f>V291/MAX(V$2:V291)-1</f>
        <v>-8.476643793574079E-2</v>
      </c>
      <c r="Z291" s="3">
        <f>W291/MAX(W$2:W291)-1</f>
        <v>-0.10088075891699766</v>
      </c>
      <c r="AA291" s="2"/>
      <c r="AF291" s="2"/>
      <c r="AG291" s="2"/>
      <c r="AH291" s="2"/>
      <c r="AI291" s="2"/>
    </row>
    <row r="292" spans="1:35" x14ac:dyDescent="0.25">
      <c r="A292" s="34">
        <v>40968</v>
      </c>
      <c r="B292" s="41">
        <v>18.43</v>
      </c>
      <c r="C292" s="4">
        <f t="shared" si="44"/>
        <v>2.674094707520891E-2</v>
      </c>
      <c r="D292" s="41">
        <v>135</v>
      </c>
      <c r="E292" s="4">
        <f t="shared" si="45"/>
        <v>-3.9105733048033775E-3</v>
      </c>
      <c r="F292" s="44">
        <v>21</v>
      </c>
      <c r="G292" s="44">
        <v>24</v>
      </c>
      <c r="H292" s="41">
        <v>18.210610880337214</v>
      </c>
      <c r="I292" s="4">
        <f>G292/F292-1</f>
        <v>0.14285714285714279</v>
      </c>
      <c r="J292" s="4">
        <f>F292/B292-1</f>
        <v>0.13944655453065646</v>
      </c>
      <c r="K292" s="41">
        <v>52.46</v>
      </c>
      <c r="L292" s="4">
        <f t="shared" si="38"/>
        <v>-1.335339477148767E-2</v>
      </c>
      <c r="M292" s="43">
        <v>8.9499999999999993</v>
      </c>
      <c r="N292" s="4">
        <f t="shared" si="39"/>
        <v>1.5891032917139558E-2</v>
      </c>
      <c r="O292" s="4" t="str">
        <f>IF(J292&lt;-2.5%,L293+IF(AC$2="Yes",E293,0),"")</f>
        <v/>
      </c>
      <c r="P292" s="4">
        <f>IF(AND(I292&gt;5%,I292&lt;20%),N293-IF(AC$2="Yes",E293,0),"")</f>
        <v>1.3809228222636083E-2</v>
      </c>
      <c r="Q292" s="4">
        <f>IF(COUNT(O292:P292)=2,"",IF(COUNT(O292:P292)=1,SUM(O292:P292)+IF(AC$2="Yes",IF(O292&lt;&gt;"",E293,-E293),0),""))</f>
        <v>8.6240430374509014E-3</v>
      </c>
      <c r="R292" s="4" t="str">
        <f>IF(O292&lt;&gt;"",E293,"")</f>
        <v/>
      </c>
      <c r="S292" s="4">
        <f>IF(P292&lt;&gt;"",-E293,"")</f>
        <v>-5.1851851851851816E-3</v>
      </c>
      <c r="T292" s="4">
        <f t="shared" si="40"/>
        <v>-5.1851851851851816E-3</v>
      </c>
      <c r="U292" s="43">
        <f t="shared" si="41"/>
        <v>158.76806361978751</v>
      </c>
      <c r="V292" s="43">
        <f t="shared" si="42"/>
        <v>163.78550032533312</v>
      </c>
      <c r="W292" s="43">
        <f t="shared" si="43"/>
        <v>244.17285785022131</v>
      </c>
      <c r="X292" s="3">
        <f>U292/MAX(U$2:U292)-1</f>
        <v>0</v>
      </c>
      <c r="Y292" s="3">
        <f>V292/MAX(V$2:V292)-1</f>
        <v>-7.2127768800179237E-2</v>
      </c>
      <c r="Z292" s="3">
        <f>W292/MAX(W$2:W292)-1</f>
        <v>-9.3126715886097666E-2</v>
      </c>
      <c r="AA292" s="2"/>
      <c r="AF292" s="2"/>
      <c r="AG292" s="2"/>
      <c r="AH292" s="2"/>
      <c r="AI292" s="2"/>
    </row>
    <row r="293" spans="1:35" x14ac:dyDescent="0.25">
      <c r="A293" s="34">
        <v>40969</v>
      </c>
      <c r="B293" s="41">
        <v>17.260000000000002</v>
      </c>
      <c r="C293" s="4">
        <f t="shared" si="44"/>
        <v>-6.3483450895279292E-2</v>
      </c>
      <c r="D293" s="41">
        <v>135.69999999999999</v>
      </c>
      <c r="E293" s="4">
        <f t="shared" si="45"/>
        <v>5.1851851851851816E-3</v>
      </c>
      <c r="F293" s="44">
        <v>20.05</v>
      </c>
      <c r="G293" s="44">
        <v>23.3</v>
      </c>
      <c r="H293" s="41">
        <v>18.03777253845772</v>
      </c>
      <c r="I293" s="4">
        <f>G293/F293-1</f>
        <v>0.16209476309226933</v>
      </c>
      <c r="J293" s="4">
        <f>F293/B293-1</f>
        <v>0.16164542294322115</v>
      </c>
      <c r="K293" s="41">
        <v>51.31</v>
      </c>
      <c r="L293" s="4">
        <f t="shared" si="38"/>
        <v>-2.1921463972550459E-2</v>
      </c>
      <c r="M293" s="43">
        <v>9.1199999999999992</v>
      </c>
      <c r="N293" s="4">
        <f t="shared" si="39"/>
        <v>1.8994413407821265E-2</v>
      </c>
      <c r="O293" s="4" t="str">
        <f>IF(J293&lt;-2.5%,L294+IF(AC$2="Yes",E294,0),"")</f>
        <v/>
      </c>
      <c r="P293" s="4">
        <f>IF(AND(I293&gt;5%,I293&lt;20%),N294-IF(AC$2="Yes",E294,0),"")</f>
        <v>-6.7733584144591408E-3</v>
      </c>
      <c r="Q293" s="4">
        <f>IF(COUNT(O293:P293)=2,"",IF(COUNT(O293:P293)=1,SUM(O293:P293)+IF(AC$2="Yes",IF(O293&lt;&gt;"",E294,-E294),0),""))</f>
        <v>-3.6782957762867552E-3</v>
      </c>
      <c r="R293" s="4" t="str">
        <f>IF(O293&lt;&gt;"",E294,"")</f>
        <v/>
      </c>
      <c r="S293" s="4">
        <f>IF(P293&lt;&gt;"",-E294,"")</f>
        <v>3.0950626381723856E-3</v>
      </c>
      <c r="T293" s="4">
        <f t="shared" si="40"/>
        <v>3.0950626381723856E-3</v>
      </c>
      <c r="U293" s="43">
        <f t="shared" si="41"/>
        <v>158.76806361978751</v>
      </c>
      <c r="V293" s="43">
        <f t="shared" si="42"/>
        <v>162.67612242853812</v>
      </c>
      <c r="W293" s="43">
        <f t="shared" si="43"/>
        <v>243.27471785850696</v>
      </c>
      <c r="X293" s="3">
        <f>U293/MAX(U$2:U293)-1</f>
        <v>0</v>
      </c>
      <c r="Y293" s="3">
        <f>V293/MAX(V$2:V293)-1</f>
        <v>-7.8412579984919462E-2</v>
      </c>
      <c r="Z293" s="3">
        <f>W293/MAX(W$2:W293)-1</f>
        <v>-9.646246405668113E-2</v>
      </c>
      <c r="AA293" s="2"/>
      <c r="AF293" s="2"/>
      <c r="AG293" s="2"/>
      <c r="AH293" s="2"/>
      <c r="AI293" s="2"/>
    </row>
    <row r="294" spans="1:35" x14ac:dyDescent="0.25">
      <c r="A294" s="34">
        <v>40970</v>
      </c>
      <c r="B294" s="41">
        <v>17.29</v>
      </c>
      <c r="C294" s="4">
        <f t="shared" si="44"/>
        <v>1.7381228273463112E-3</v>
      </c>
      <c r="D294" s="41">
        <v>135.28</v>
      </c>
      <c r="E294" s="4">
        <f t="shared" si="45"/>
        <v>-3.0950626381723856E-3</v>
      </c>
      <c r="F294" s="44">
        <v>20.399999999999999</v>
      </c>
      <c r="G294" s="44">
        <v>23.7</v>
      </c>
      <c r="H294" s="41">
        <v>17.901813895101771</v>
      </c>
      <c r="I294" s="4">
        <f>G294/F294-1</f>
        <v>0.16176470588235303</v>
      </c>
      <c r="J294" s="4">
        <f>F294/B294-1</f>
        <v>0.17987275882012721</v>
      </c>
      <c r="K294" s="41">
        <v>51.67</v>
      </c>
      <c r="L294" s="4">
        <f t="shared" si="38"/>
        <v>7.0161761839797609E-3</v>
      </c>
      <c r="M294" s="43">
        <v>9.0299999999999994</v>
      </c>
      <c r="N294" s="4">
        <f t="shared" si="39"/>
        <v>-9.8684210526315264E-3</v>
      </c>
      <c r="O294" s="4" t="str">
        <f>IF(J294&lt;-2.5%,L295+IF(AC$2="Yes",E295,0),"")</f>
        <v/>
      </c>
      <c r="P294" s="4">
        <f>IF(AND(I294&gt;5%,I294&lt;20%),N295-IF(AC$2="Yes",E295,0),"")</f>
        <v>6.2804810563122926E-3</v>
      </c>
      <c r="Q294" s="4">
        <f>IF(COUNT(O294:P294)=2,"",IF(COUNT(O294:P294)=1,SUM(O294:P294)+IF(AC$2="Yes",IF(O294&lt;&gt;"",E295,-E295),0),""))</f>
        <v>1.0346122688482673E-2</v>
      </c>
      <c r="R294" s="4" t="str">
        <f>IF(O294&lt;&gt;"",E295,"")</f>
        <v/>
      </c>
      <c r="S294" s="4">
        <f>IF(P294&lt;&gt;"",-E295,"")</f>
        <v>4.0656416321703803E-3</v>
      </c>
      <c r="T294" s="4">
        <f t="shared" si="40"/>
        <v>4.0656416321703803E-3</v>
      </c>
      <c r="U294" s="43">
        <f t="shared" si="41"/>
        <v>158.76806361978751</v>
      </c>
      <c r="V294" s="43">
        <f t="shared" si="42"/>
        <v>163.69780673376491</v>
      </c>
      <c r="W294" s="43">
        <f t="shared" si="43"/>
        <v>245.79166793647707</v>
      </c>
      <c r="X294" s="3">
        <f>U294/MAX(U$2:U294)-1</f>
        <v>0</v>
      </c>
      <c r="Y294" s="3">
        <f>V294/MAX(V$2:V294)-1</f>
        <v>-7.2624567651779048E-2</v>
      </c>
      <c r="Z294" s="3">
        <f>W294/MAX(W$2:W294)-1</f>
        <v>-8.7114353856162285E-2</v>
      </c>
      <c r="AA294" s="2"/>
      <c r="AF294" s="2"/>
      <c r="AG294" s="2"/>
      <c r="AH294" s="2"/>
      <c r="AI294" s="2"/>
    </row>
    <row r="295" spans="1:35" x14ac:dyDescent="0.25">
      <c r="A295" s="34">
        <v>40973</v>
      </c>
      <c r="B295" s="41">
        <v>18.05</v>
      </c>
      <c r="C295" s="4">
        <f t="shared" si="44"/>
        <v>4.3956043956044022E-2</v>
      </c>
      <c r="D295" s="41">
        <v>134.72999999999999</v>
      </c>
      <c r="E295" s="4">
        <f t="shared" si="45"/>
        <v>-4.0656416321703803E-3</v>
      </c>
      <c r="F295" s="44">
        <v>20.149999999999999</v>
      </c>
      <c r="G295" s="44">
        <v>23.65</v>
      </c>
      <c r="H295" s="41">
        <v>17.928756823265086</v>
      </c>
      <c r="I295" s="4">
        <f>G295/F295-1</f>
        <v>0.1736972704714641</v>
      </c>
      <c r="J295" s="4">
        <f>F295/B295-1</f>
        <v>0.11634349030470892</v>
      </c>
      <c r="K295" s="41">
        <v>51.5</v>
      </c>
      <c r="L295" s="4">
        <f t="shared" si="38"/>
        <v>-3.2901103154635569E-3</v>
      </c>
      <c r="M295" s="43">
        <v>9.0500000000000007</v>
      </c>
      <c r="N295" s="4">
        <f t="shared" si="39"/>
        <v>2.2148394241419123E-3</v>
      </c>
      <c r="O295" s="4" t="str">
        <f>IF(J295&lt;-2.5%,L296+IF(AC$2="Yes",E296,0),"")</f>
        <v/>
      </c>
      <c r="P295" s="4">
        <f>IF(AND(I295&gt;5%,I295&lt;20%),N296-IF(AC$2="Yes",E296,0),"")</f>
        <v>-6.2726230033219865E-2</v>
      </c>
      <c r="Q295" s="4">
        <f>IF(COUNT(O295:P295)=2,"",IF(COUNT(O295:P295)=1,SUM(O295:P295)+IF(AC$2="Yes",IF(O295&lt;&gt;"",E296,-E296),0),""))</f>
        <v>-4.8104393768097053E-2</v>
      </c>
      <c r="R295" s="4" t="str">
        <f>IF(O295&lt;&gt;"",E296,"")</f>
        <v/>
      </c>
      <c r="S295" s="4">
        <f>IF(P295&lt;&gt;"",-E296,"")</f>
        <v>1.4621836265122812E-2</v>
      </c>
      <c r="T295" s="4">
        <f t="shared" si="40"/>
        <v>1.4621836265122812E-2</v>
      </c>
      <c r="U295" s="43">
        <f t="shared" si="41"/>
        <v>158.76806361978751</v>
      </c>
      <c r="V295" s="43">
        <f t="shared" si="42"/>
        <v>153.42966045264919</v>
      </c>
      <c r="W295" s="43">
        <f t="shared" si="43"/>
        <v>233.96800875714342</v>
      </c>
      <c r="X295" s="3">
        <f>U295/MAX(U$2:U295)-1</f>
        <v>0</v>
      </c>
      <c r="Y295" s="3">
        <f>V295/MAX(V$2:V295)-1</f>
        <v>-0.13079533234841034</v>
      </c>
      <c r="Z295" s="3">
        <f>W295/MAX(W$2:W295)-1</f>
        <v>-0.13102816444350918</v>
      </c>
      <c r="AA295" s="2"/>
      <c r="AF295" s="2"/>
      <c r="AG295" s="2"/>
      <c r="AH295" s="2"/>
      <c r="AI295" s="2"/>
    </row>
    <row r="296" spans="1:35" x14ac:dyDescent="0.25">
      <c r="A296" s="34">
        <v>40974</v>
      </c>
      <c r="B296" s="41">
        <v>20.84</v>
      </c>
      <c r="C296" s="4">
        <f t="shared" si="44"/>
        <v>0.15457063711911356</v>
      </c>
      <c r="D296" s="41">
        <v>132.76</v>
      </c>
      <c r="E296" s="4">
        <f t="shared" si="45"/>
        <v>-1.4621836265122812E-2</v>
      </c>
      <c r="F296" s="44">
        <v>22.5</v>
      </c>
      <c r="G296" s="44">
        <v>25.3</v>
      </c>
      <c r="H296" s="41">
        <v>18.458073764489615</v>
      </c>
      <c r="I296" s="4">
        <f>G296/F296-1</f>
        <v>0.12444444444444458</v>
      </c>
      <c r="J296" s="4">
        <f>F296/B296-1</f>
        <v>7.9654510556621982E-2</v>
      </c>
      <c r="K296" s="41">
        <v>55.45</v>
      </c>
      <c r="L296" s="4">
        <f t="shared" si="38"/>
        <v>7.6699029126213736E-2</v>
      </c>
      <c r="M296" s="43">
        <v>8.35</v>
      </c>
      <c r="N296" s="4">
        <f t="shared" si="39"/>
        <v>-7.7348066298342677E-2</v>
      </c>
      <c r="O296" s="4" t="str">
        <f>IF(J296&lt;-2.5%,L297+IF(AC$2="Yes",E297,0),"")</f>
        <v/>
      </c>
      <c r="P296" s="4">
        <f>IF(AND(I296&gt;5%,I296&lt;20%),N297-IF(AC$2="Yes",E297,0),"")</f>
        <v>4.2096674382479327E-2</v>
      </c>
      <c r="Q296" s="4">
        <f>IF(COUNT(O296:P296)=2,"",IF(COUNT(O296:P296)=1,SUM(O296:P296)+IF(AC$2="Yes",IF(O296&lt;&gt;"",E297,-E297),0),""))</f>
        <v>3.5091552357773059E-2</v>
      </c>
      <c r="R296" s="4" t="str">
        <f>IF(O296&lt;&gt;"",E297,"")</f>
        <v/>
      </c>
      <c r="S296" s="4">
        <f>IF(P296&lt;&gt;"",-E297,"")</f>
        <v>-7.0051220247062673E-3</v>
      </c>
      <c r="T296" s="4">
        <f t="shared" si="40"/>
        <v>-7.0051220247062673E-3</v>
      </c>
      <c r="U296" s="43">
        <f t="shared" si="41"/>
        <v>158.76806361978751</v>
      </c>
      <c r="V296" s="43">
        <f t="shared" si="42"/>
        <v>159.88853890933873</v>
      </c>
      <c r="W296" s="43">
        <f t="shared" si="43"/>
        <v>242.17830938648862</v>
      </c>
      <c r="X296" s="3">
        <f>U296/MAX(U$2:U296)-1</f>
        <v>0</v>
      </c>
      <c r="Y296" s="3">
        <f>V296/MAX(V$2:V296)-1</f>
        <v>-9.4204706482550193E-2</v>
      </c>
      <c r="Z296" s="3">
        <f>W296/MAX(W$2:W296)-1</f>
        <v>-0.10053459377864837</v>
      </c>
      <c r="AA296" s="2"/>
      <c r="AF296" s="2"/>
      <c r="AG296" s="2"/>
      <c r="AH296" s="2"/>
      <c r="AI296" s="2"/>
    </row>
    <row r="297" spans="1:35" x14ac:dyDescent="0.25">
      <c r="A297" s="34">
        <v>40975</v>
      </c>
      <c r="B297" s="41">
        <v>19.07</v>
      </c>
      <c r="C297" s="4">
        <f t="shared" si="44"/>
        <v>-8.4932821497120892E-2</v>
      </c>
      <c r="D297" s="41">
        <v>133.69</v>
      </c>
      <c r="E297" s="4">
        <f t="shared" si="45"/>
        <v>7.0051220247062673E-3</v>
      </c>
      <c r="F297" s="44">
        <v>20.65</v>
      </c>
      <c r="G297" s="44">
        <v>23.95</v>
      </c>
      <c r="H297" s="41">
        <v>18.569333080036959</v>
      </c>
      <c r="I297" s="4">
        <f>G297/F297-1</f>
        <v>0.15980629539951585</v>
      </c>
      <c r="J297" s="4">
        <f>F297/B297-1</f>
        <v>8.285264813843729E-2</v>
      </c>
      <c r="K297" s="41">
        <v>52.74</v>
      </c>
      <c r="L297" s="4">
        <f t="shared" si="38"/>
        <v>-4.8872858431018962E-2</v>
      </c>
      <c r="M297" s="43">
        <v>8.76</v>
      </c>
      <c r="N297" s="4">
        <f t="shared" si="39"/>
        <v>4.9101796407185594E-2</v>
      </c>
      <c r="O297" s="4" t="str">
        <f>IF(J297&lt;-2.5%,L298+IF(AC$2="Yes",E298,0),"")</f>
        <v/>
      </c>
      <c r="P297" s="4">
        <f>IF(AND(I297&gt;5%,I297&lt;20%),N298-IF(AC$2="Yes",E298,0),"")</f>
        <v>2.7722844814777936E-2</v>
      </c>
      <c r="Q297" s="4">
        <f>IF(COUNT(O297:P297)=2,"",IF(COUNT(O297:P297)=1,SUM(O297:P297)+IF(AC$2="Yes",IF(O297&lt;&gt;"",E298,-E298),0),""))</f>
        <v>1.7774456752843504E-2</v>
      </c>
      <c r="R297" s="4" t="str">
        <f>IF(O297&lt;&gt;"",E298,"")</f>
        <v/>
      </c>
      <c r="S297" s="4">
        <f>IF(P297&lt;&gt;"",-E298,"")</f>
        <v>-9.9483880619344323E-3</v>
      </c>
      <c r="T297" s="4">
        <f t="shared" si="40"/>
        <v>-9.9483880619344323E-3</v>
      </c>
      <c r="U297" s="43">
        <f t="shared" si="41"/>
        <v>158.76806361978751</v>
      </c>
      <c r="V297" s="43">
        <f t="shared" si="42"/>
        <v>164.32110406118392</v>
      </c>
      <c r="W297" s="43">
        <f t="shared" si="43"/>
        <v>246.48289727315552</v>
      </c>
      <c r="X297" s="3">
        <f>U297/MAX(U$2:U297)-1</f>
        <v>0</v>
      </c>
      <c r="Y297" s="3">
        <f>V297/MAX(V$2:V297)-1</f>
        <v>-6.9093484126409699E-2</v>
      </c>
      <c r="Z297" s="3">
        <f>W297/MAX(W$2:W297)-1</f>
        <v>-8.4547084815088214E-2</v>
      </c>
      <c r="AA297" s="2"/>
      <c r="AF297" s="2"/>
      <c r="AG297" s="2"/>
      <c r="AH297" s="2"/>
      <c r="AI297" s="2"/>
    </row>
    <row r="298" spans="1:35" x14ac:dyDescent="0.25">
      <c r="A298" s="34">
        <v>40976</v>
      </c>
      <c r="B298" s="41">
        <v>18.02</v>
      </c>
      <c r="C298" s="4">
        <f t="shared" si="44"/>
        <v>-5.506030414263241E-2</v>
      </c>
      <c r="D298" s="41">
        <v>135.02000000000001</v>
      </c>
      <c r="E298" s="4">
        <f t="shared" si="45"/>
        <v>9.9483880619344323E-3</v>
      </c>
      <c r="F298" s="44">
        <v>19.7</v>
      </c>
      <c r="G298" s="44">
        <v>23.25</v>
      </c>
      <c r="H298" s="41">
        <v>18.469454338212056</v>
      </c>
      <c r="I298" s="4">
        <f>G298/F298-1</f>
        <v>0.18020304568527923</v>
      </c>
      <c r="J298" s="4">
        <f>F298/B298-1</f>
        <v>9.3229744728079877E-2</v>
      </c>
      <c r="K298" s="41">
        <v>50.68</v>
      </c>
      <c r="L298" s="4">
        <f t="shared" si="38"/>
        <v>-3.9059537353052787E-2</v>
      </c>
      <c r="M298" s="43">
        <v>9.09</v>
      </c>
      <c r="N298" s="4">
        <f t="shared" si="39"/>
        <v>3.7671232876712368E-2</v>
      </c>
      <c r="O298" s="4" t="str">
        <f>IF(J298&lt;-2.5%,L299+IF(AC$2="Yes",E299,0),"")</f>
        <v/>
      </c>
      <c r="P298" s="4">
        <f>IF(AND(I298&gt;5%,I298&lt;20%),N299-IF(AC$2="Yes",E299,0),"")</f>
        <v>1.4850588895358285E-2</v>
      </c>
      <c r="Q298" s="4">
        <f>IF(COUNT(O298:P298)=2,"",IF(COUNT(O298:P298)=1,SUM(O298:P298)+IF(AC$2="Yes",IF(O298&lt;&gt;"",E299,-E299),0),""))</f>
        <v>1.0999307603697828E-2</v>
      </c>
      <c r="R298" s="4" t="str">
        <f>IF(O298&lt;&gt;"",E299,"")</f>
        <v/>
      </c>
      <c r="S298" s="4">
        <f>IF(P298&lt;&gt;"",-E299,"")</f>
        <v>-3.8512812916604577E-3</v>
      </c>
      <c r="T298" s="4">
        <f t="shared" si="40"/>
        <v>-3.8512812916604577E-3</v>
      </c>
      <c r="U298" s="43">
        <f t="shared" si="41"/>
        <v>158.76806361978751</v>
      </c>
      <c r="V298" s="43">
        <f t="shared" si="42"/>
        <v>166.76136922442794</v>
      </c>
      <c r="W298" s="43">
        <f t="shared" si="43"/>
        <v>249.1940384793136</v>
      </c>
      <c r="X298" s="3">
        <f>U298/MAX(U$2:U298)-1</f>
        <v>0</v>
      </c>
      <c r="Y298" s="3">
        <f>V298/MAX(V$2:V298)-1</f>
        <v>-5.5268974159160655E-2</v>
      </c>
      <c r="Z298" s="3">
        <f>W298/MAX(W$2:W298)-1</f>
        <v>-7.4477736604267375E-2</v>
      </c>
      <c r="AA298" s="2"/>
      <c r="AF298" s="2"/>
      <c r="AG298" s="2"/>
      <c r="AH298" s="2"/>
      <c r="AI298" s="2"/>
    </row>
    <row r="299" spans="1:35" x14ac:dyDescent="0.25">
      <c r="A299" s="34">
        <v>40977</v>
      </c>
      <c r="B299" s="41">
        <v>17.11</v>
      </c>
      <c r="C299" s="4">
        <f t="shared" si="44"/>
        <v>-5.0499445061043313E-2</v>
      </c>
      <c r="D299" s="41">
        <v>135.54</v>
      </c>
      <c r="E299" s="4">
        <f t="shared" si="45"/>
        <v>3.8512812916604577E-3</v>
      </c>
      <c r="F299" s="44">
        <v>19.05</v>
      </c>
      <c r="G299" s="44">
        <v>22.75</v>
      </c>
      <c r="H299" s="41">
        <v>18.222280822173502</v>
      </c>
      <c r="I299" s="4">
        <f>G299/F299-1</f>
        <v>0.19422572178477693</v>
      </c>
      <c r="J299" s="4">
        <f>F299/B299-1</f>
        <v>0.11338398597311516</v>
      </c>
      <c r="K299" s="41">
        <v>49.58</v>
      </c>
      <c r="L299" s="4">
        <f t="shared" si="38"/>
        <v>-2.1704814522494065E-2</v>
      </c>
      <c r="M299" s="43">
        <v>9.26</v>
      </c>
      <c r="N299" s="4">
        <f t="shared" si="39"/>
        <v>1.8701870187018743E-2</v>
      </c>
      <c r="O299" s="4" t="str">
        <f>IF(J299&lt;-2.5%,L300+IF(AC$2="Yes",E300,0),"")</f>
        <v/>
      </c>
      <c r="P299" s="4">
        <f>IF(AND(I299&gt;5%,I299&lt;20%),N300-IF(AC$2="Yes",E300,0),"")</f>
        <v>4.7442419745862496E-2</v>
      </c>
      <c r="Q299" s="4">
        <f>IF(COUNT(O299:P299)=2,"",IF(COUNT(O299:P299)=1,SUM(O299:P299)+IF(AC$2="Yes",IF(O299&lt;&gt;"",E300,-E300),0),""))</f>
        <v>4.7368640787621263E-2</v>
      </c>
      <c r="R299" s="4" t="str">
        <f>IF(O299&lt;&gt;"",E300,"")</f>
        <v/>
      </c>
      <c r="S299" s="4">
        <f>IF(P299&lt;&gt;"",-E300,"")</f>
        <v>-7.3778958241232928E-5</v>
      </c>
      <c r="T299" s="4">
        <f t="shared" si="40"/>
        <v>-7.3778958241232928E-5</v>
      </c>
      <c r="U299" s="43">
        <f t="shared" si="41"/>
        <v>158.76806361978751</v>
      </c>
      <c r="V299" s="43">
        <f t="shared" si="42"/>
        <v>174.672932100568</v>
      </c>
      <c r="W299" s="43">
        <f t="shared" si="43"/>
        <v>260.99802137445687</v>
      </c>
      <c r="X299" s="3">
        <f>U299/MAX(U$2:U299)-1</f>
        <v>0</v>
      </c>
      <c r="Y299" s="3">
        <f>V299/MAX(V$2:V299)-1</f>
        <v>-1.0448648284280271E-2</v>
      </c>
      <c r="Z299" s="3">
        <f>W299/MAX(W$2:W299)-1</f>
        <v>-3.0637004968528836E-2</v>
      </c>
      <c r="AA299" s="2"/>
      <c r="AF299" s="2"/>
      <c r="AG299" s="2"/>
      <c r="AH299" s="2"/>
      <c r="AI299" s="2"/>
    </row>
    <row r="300" spans="1:35" x14ac:dyDescent="0.25">
      <c r="A300" s="34">
        <v>40980</v>
      </c>
      <c r="B300" s="41">
        <v>15.64</v>
      </c>
      <c r="C300" s="4">
        <f t="shared" si="44"/>
        <v>-8.5914669783752173E-2</v>
      </c>
      <c r="D300" s="41">
        <v>135.55000000000001</v>
      </c>
      <c r="E300" s="4">
        <f t="shared" si="45"/>
        <v>7.3778958241232928E-5</v>
      </c>
      <c r="F300" s="44">
        <v>17.75</v>
      </c>
      <c r="G300" s="44">
        <v>21.75</v>
      </c>
      <c r="H300" s="41">
        <v>17.752775218141956</v>
      </c>
      <c r="I300" s="4">
        <f>G300/F300-1</f>
        <v>0.22535211267605626</v>
      </c>
      <c r="J300" s="4">
        <f>F300/B300-1</f>
        <v>0.13491048593350374</v>
      </c>
      <c r="K300" s="41">
        <v>47.31</v>
      </c>
      <c r="L300" s="4">
        <f t="shared" ref="L300:L363" si="46">K300/K299-1</f>
        <v>-4.5784590560709937E-2</v>
      </c>
      <c r="M300" s="43">
        <v>9.6999999999999993</v>
      </c>
      <c r="N300" s="4">
        <f t="shared" si="39"/>
        <v>4.7516198704103729E-2</v>
      </c>
      <c r="O300" s="4" t="str">
        <f>IF(J300&lt;-2.5%,L301+IF(AC$2="Yes",E301,0),"")</f>
        <v/>
      </c>
      <c r="P300" s="4" t="str">
        <f>IF(AND(I300&gt;5%,I300&lt;20%),N301-IF(AC$2="Yes",E301,0),"")</f>
        <v/>
      </c>
      <c r="Q300" s="4" t="str">
        <f>IF(COUNT(O300:P300)=2,"",IF(COUNT(O300:P300)=1,SUM(O300:P300)+IF(AC$2="Yes",IF(O300&lt;&gt;"",E301,-E301),0),""))</f>
        <v/>
      </c>
      <c r="R300" s="4" t="str">
        <f>IF(O300&lt;&gt;"",E301,"")</f>
        <v/>
      </c>
      <c r="S300" s="4" t="str">
        <f>IF(P300&lt;&gt;"",-E301,"")</f>
        <v/>
      </c>
      <c r="T300" s="4" t="str">
        <f t="shared" si="40"/>
        <v/>
      </c>
      <c r="U300" s="43">
        <f t="shared" si="41"/>
        <v>158.76806361978751</v>
      </c>
      <c r="V300" s="43">
        <f t="shared" si="42"/>
        <v>174.672932100568</v>
      </c>
      <c r="W300" s="43">
        <f t="shared" si="43"/>
        <v>260.99802137445687</v>
      </c>
      <c r="X300" s="3">
        <f>U300/MAX(U$2:U300)-1</f>
        <v>0</v>
      </c>
      <c r="Y300" s="3">
        <f>V300/MAX(V$2:V300)-1</f>
        <v>-1.0448648284280271E-2</v>
      </c>
      <c r="Z300" s="3">
        <f>W300/MAX(W$2:W300)-1</f>
        <v>-3.0637004968528836E-2</v>
      </c>
      <c r="AA300" s="2"/>
      <c r="AF300" s="2"/>
      <c r="AG300" s="2"/>
      <c r="AH300" s="2"/>
      <c r="AI300" s="2"/>
    </row>
    <row r="301" spans="1:35" x14ac:dyDescent="0.25">
      <c r="A301" s="34">
        <v>40981</v>
      </c>
      <c r="B301" s="41">
        <v>14.73</v>
      </c>
      <c r="C301" s="4">
        <f t="shared" si="44"/>
        <v>-5.8184143222506424E-2</v>
      </c>
      <c r="D301" s="41">
        <v>137.99</v>
      </c>
      <c r="E301" s="4">
        <f t="shared" si="45"/>
        <v>1.8000737735152983E-2</v>
      </c>
      <c r="F301" s="44">
        <v>17</v>
      </c>
      <c r="G301" s="44">
        <v>21</v>
      </c>
      <c r="H301" s="41">
        <v>17.203179723934326</v>
      </c>
      <c r="I301" s="4">
        <f>G301/F301-1</f>
        <v>0.23529411764705888</v>
      </c>
      <c r="J301" s="4">
        <f>F301/B301-1</f>
        <v>0.15410726408689746</v>
      </c>
      <c r="K301" s="41">
        <v>45.22</v>
      </c>
      <c r="L301" s="4">
        <f t="shared" si="46"/>
        <v>-4.4176706827309342E-2</v>
      </c>
      <c r="M301" s="43">
        <v>10.130000000000001</v>
      </c>
      <c r="N301" s="4">
        <f t="shared" ref="N301:N364" si="47">M301/M300-1</f>
        <v>4.4329896907216559E-2</v>
      </c>
      <c r="O301" s="4" t="str">
        <f>IF(J301&lt;-2.5%,L302+IF(AC$2="Yes",E302,0),"")</f>
        <v/>
      </c>
      <c r="P301" s="4" t="str">
        <f>IF(AND(I301&gt;5%,I301&lt;20%),N302-IF(AC$2="Yes",E302,0),"")</f>
        <v/>
      </c>
      <c r="Q301" s="4" t="str">
        <f>IF(COUNT(O301:P301)=2,"",IF(COUNT(O301:P301)=1,SUM(O301:P301)+IF(AC$2="Yes",IF(O301&lt;&gt;"",E302,-E302),0),""))</f>
        <v/>
      </c>
      <c r="R301" s="4" t="str">
        <f>IF(O301&lt;&gt;"",E302,"")</f>
        <v/>
      </c>
      <c r="S301" s="4" t="str">
        <f>IF(P301&lt;&gt;"",-E302,"")</f>
        <v/>
      </c>
      <c r="T301" s="4" t="str">
        <f t="shared" si="40"/>
        <v/>
      </c>
      <c r="U301" s="43">
        <f t="shared" si="41"/>
        <v>158.76806361978751</v>
      </c>
      <c r="V301" s="43">
        <f t="shared" si="42"/>
        <v>174.672932100568</v>
      </c>
      <c r="W301" s="43">
        <f t="shared" si="43"/>
        <v>260.99802137445687</v>
      </c>
      <c r="X301" s="3">
        <f>U301/MAX(U$2:U301)-1</f>
        <v>0</v>
      </c>
      <c r="Y301" s="3">
        <f>V301/MAX(V$2:V301)-1</f>
        <v>-1.0448648284280271E-2</v>
      </c>
      <c r="Z301" s="3">
        <f>W301/MAX(W$2:W301)-1</f>
        <v>-3.0637004968528836E-2</v>
      </c>
      <c r="AA301" s="2"/>
      <c r="AF301" s="2"/>
      <c r="AG301" s="2"/>
      <c r="AH301" s="2"/>
      <c r="AI301" s="2"/>
    </row>
    <row r="302" spans="1:35" x14ac:dyDescent="0.25">
      <c r="A302" s="34">
        <v>40982</v>
      </c>
      <c r="B302" s="41">
        <v>15.31</v>
      </c>
      <c r="C302" s="4">
        <f t="shared" si="44"/>
        <v>3.9375424304141315E-2</v>
      </c>
      <c r="D302" s="41">
        <v>137.85</v>
      </c>
      <c r="E302" s="4">
        <f t="shared" si="45"/>
        <v>-1.0145662729184046E-3</v>
      </c>
      <c r="F302" s="44">
        <v>17.8</v>
      </c>
      <c r="G302" s="44">
        <v>22.1</v>
      </c>
      <c r="H302" s="41">
        <v>16.85896522867354</v>
      </c>
      <c r="I302" s="4">
        <f>G302/F302-1</f>
        <v>0.2415730337078652</v>
      </c>
      <c r="J302" s="4">
        <f>F302/B302-1</f>
        <v>0.16263879817112992</v>
      </c>
      <c r="K302" s="41">
        <v>46.62</v>
      </c>
      <c r="L302" s="4">
        <f t="shared" si="46"/>
        <v>3.0959752321981338E-2</v>
      </c>
      <c r="M302" s="43">
        <v>9.7899999999999991</v>
      </c>
      <c r="N302" s="4">
        <f t="shared" si="47"/>
        <v>-3.3563672260612187E-2</v>
      </c>
      <c r="O302" s="4" t="str">
        <f>IF(J302&lt;-2.5%,L303+IF(AC$2="Yes",E303,0),"")</f>
        <v/>
      </c>
      <c r="P302" s="4" t="str">
        <f>IF(AND(I302&gt;5%,I302&lt;20%),N303-IF(AC$2="Yes",E303,0),"")</f>
        <v/>
      </c>
      <c r="Q302" s="4" t="str">
        <f>IF(COUNT(O302:P302)=2,"",IF(COUNT(O302:P302)=1,SUM(O302:P302)+IF(AC$2="Yes",IF(O302&lt;&gt;"",E303,-E303),0),""))</f>
        <v/>
      </c>
      <c r="R302" s="4" t="str">
        <f>IF(O302&lt;&gt;"",E303,"")</f>
        <v/>
      </c>
      <c r="S302" s="4" t="str">
        <f>IF(P302&lt;&gt;"",-E303,"")</f>
        <v/>
      </c>
      <c r="T302" s="4" t="str">
        <f t="shared" si="40"/>
        <v/>
      </c>
      <c r="U302" s="43">
        <f t="shared" si="41"/>
        <v>158.76806361978751</v>
      </c>
      <c r="V302" s="43">
        <f t="shared" si="42"/>
        <v>174.672932100568</v>
      </c>
      <c r="W302" s="43">
        <f t="shared" si="43"/>
        <v>260.99802137445687</v>
      </c>
      <c r="X302" s="3">
        <f>U302/MAX(U$2:U302)-1</f>
        <v>0</v>
      </c>
      <c r="Y302" s="3">
        <f>V302/MAX(V$2:V302)-1</f>
        <v>-1.0448648284280271E-2</v>
      </c>
      <c r="Z302" s="3">
        <f>W302/MAX(W$2:W302)-1</f>
        <v>-3.0637004968528836E-2</v>
      </c>
      <c r="AA302" s="2"/>
      <c r="AF302" s="2"/>
      <c r="AG302" s="2"/>
      <c r="AH302" s="2"/>
      <c r="AI302" s="2"/>
    </row>
    <row r="303" spans="1:35" x14ac:dyDescent="0.25">
      <c r="A303" s="34">
        <v>40983</v>
      </c>
      <c r="B303" s="41">
        <v>15.43</v>
      </c>
      <c r="C303" s="4">
        <f t="shared" si="44"/>
        <v>7.8380143696930027E-3</v>
      </c>
      <c r="D303" s="41">
        <v>138.63999999999999</v>
      </c>
      <c r="E303" s="4">
        <f t="shared" si="45"/>
        <v>5.7308668842943611E-3</v>
      </c>
      <c r="F303" s="44">
        <v>17.05</v>
      </c>
      <c r="G303" s="44">
        <v>21.75</v>
      </c>
      <c r="H303" s="41">
        <v>16.599153368914713</v>
      </c>
      <c r="I303" s="4">
        <f>G303/F303-1</f>
        <v>0.2756598240469208</v>
      </c>
      <c r="J303" s="4">
        <f>F303/B303-1</f>
        <v>0.10499027867790023</v>
      </c>
      <c r="K303" s="41">
        <v>45.88</v>
      </c>
      <c r="L303" s="4">
        <f t="shared" si="46"/>
        <v>-1.5873015873015817E-2</v>
      </c>
      <c r="M303" s="43">
        <v>9.9499999999999993</v>
      </c>
      <c r="N303" s="4">
        <f t="shared" si="47"/>
        <v>1.634320735444339E-2</v>
      </c>
      <c r="O303" s="4" t="str">
        <f>IF(J303&lt;-2.5%,L304+IF(AC$2="Yes",E304,0),"")</f>
        <v/>
      </c>
      <c r="P303" s="4" t="str">
        <f>IF(AND(I303&gt;5%,I303&lt;20%),N304-IF(AC$2="Yes",E304,0),"")</f>
        <v/>
      </c>
      <c r="Q303" s="4" t="str">
        <f>IF(COUNT(O303:P303)=2,"",IF(COUNT(O303:P303)=1,SUM(O303:P303)+IF(AC$2="Yes",IF(O303&lt;&gt;"",E304,-E304),0),""))</f>
        <v/>
      </c>
      <c r="R303" s="4" t="str">
        <f>IF(O303&lt;&gt;"",E304,"")</f>
        <v/>
      </c>
      <c r="S303" s="4" t="str">
        <f>IF(P303&lt;&gt;"",-E304,"")</f>
        <v/>
      </c>
      <c r="T303" s="4" t="str">
        <f t="shared" si="40"/>
        <v/>
      </c>
      <c r="U303" s="43">
        <f t="shared" si="41"/>
        <v>158.76806361978751</v>
      </c>
      <c r="V303" s="43">
        <f t="shared" si="42"/>
        <v>174.672932100568</v>
      </c>
      <c r="W303" s="43">
        <f t="shared" si="43"/>
        <v>260.99802137445687</v>
      </c>
      <c r="X303" s="3">
        <f>U303/MAX(U$2:U303)-1</f>
        <v>0</v>
      </c>
      <c r="Y303" s="3">
        <f>V303/MAX(V$2:V303)-1</f>
        <v>-1.0448648284280271E-2</v>
      </c>
      <c r="Z303" s="3">
        <f>W303/MAX(W$2:W303)-1</f>
        <v>-3.0637004968528836E-2</v>
      </c>
      <c r="AA303" s="2"/>
      <c r="AF303" s="2"/>
      <c r="AG303" s="2"/>
      <c r="AH303" s="2"/>
      <c r="AI303" s="2"/>
    </row>
    <row r="304" spans="1:35" x14ac:dyDescent="0.25">
      <c r="A304" s="34">
        <v>40984</v>
      </c>
      <c r="B304" s="41">
        <v>14.43</v>
      </c>
      <c r="C304" s="4">
        <f t="shared" si="44"/>
        <v>-6.4808813998703863E-2</v>
      </c>
      <c r="D304" s="41">
        <v>138.84</v>
      </c>
      <c r="E304" s="4">
        <f t="shared" si="45"/>
        <v>1.4425851125217104E-3</v>
      </c>
      <c r="F304" s="44">
        <v>16.149999999999999</v>
      </c>
      <c r="G304" s="44">
        <v>21.6</v>
      </c>
      <c r="H304" s="41">
        <v>16.204761847293856</v>
      </c>
      <c r="I304" s="4">
        <f>G304/F304-1</f>
        <v>0.33746130030959764</v>
      </c>
      <c r="J304" s="4">
        <f>F304/B304-1</f>
        <v>0.11919611919611905</v>
      </c>
      <c r="K304" s="41">
        <v>45.79</v>
      </c>
      <c r="L304" s="4">
        <f t="shared" si="46"/>
        <v>-1.9616390584132892E-3</v>
      </c>
      <c r="M304" s="43">
        <v>9.9600000000000009</v>
      </c>
      <c r="N304" s="4">
        <f t="shared" si="47"/>
        <v>1.0050251256283893E-3</v>
      </c>
      <c r="O304" s="4" t="str">
        <f>IF(J304&lt;-2.5%,L305+IF(AC$2="Yes",E305,0),"")</f>
        <v/>
      </c>
      <c r="P304" s="4" t="str">
        <f>IF(AND(I304&gt;5%,I304&lt;20%),N305-IF(AC$2="Yes",E305,0),"")</f>
        <v/>
      </c>
      <c r="Q304" s="4" t="str">
        <f>IF(COUNT(O304:P304)=2,"",IF(COUNT(O304:P304)=1,SUM(O304:P304)+IF(AC$2="Yes",IF(O304&lt;&gt;"",E305,-E305),0),""))</f>
        <v/>
      </c>
      <c r="R304" s="4" t="str">
        <f>IF(O304&lt;&gt;"",E305,"")</f>
        <v/>
      </c>
      <c r="S304" s="4" t="str">
        <f>IF(P304&lt;&gt;"",-E305,"")</f>
        <v/>
      </c>
      <c r="T304" s="4" t="str">
        <f t="shared" si="40"/>
        <v/>
      </c>
      <c r="U304" s="43">
        <f t="shared" si="41"/>
        <v>158.76806361978751</v>
      </c>
      <c r="V304" s="43">
        <f t="shared" si="42"/>
        <v>174.672932100568</v>
      </c>
      <c r="W304" s="43">
        <f t="shared" si="43"/>
        <v>260.99802137445687</v>
      </c>
      <c r="X304" s="3">
        <f>U304/MAX(U$2:U304)-1</f>
        <v>0</v>
      </c>
      <c r="Y304" s="3">
        <f>V304/MAX(V$2:V304)-1</f>
        <v>-1.0448648284280271E-2</v>
      </c>
      <c r="Z304" s="3">
        <f>W304/MAX(W$2:W304)-1</f>
        <v>-3.0637004968528836E-2</v>
      </c>
      <c r="AA304" s="2"/>
      <c r="AF304" s="2"/>
      <c r="AG304" s="2"/>
      <c r="AH304" s="2"/>
      <c r="AI304" s="2"/>
    </row>
    <row r="305" spans="1:35" x14ac:dyDescent="0.25">
      <c r="A305" s="34">
        <v>40987</v>
      </c>
      <c r="B305" s="41">
        <v>15.04</v>
      </c>
      <c r="C305" s="4">
        <f t="shared" si="44"/>
        <v>4.2273042273042183E-2</v>
      </c>
      <c r="D305" s="41">
        <v>139.38</v>
      </c>
      <c r="E305" s="4">
        <f t="shared" si="45"/>
        <v>3.8893690579082651E-3</v>
      </c>
      <c r="F305" s="44">
        <v>15.55</v>
      </c>
      <c r="G305" s="44">
        <v>20</v>
      </c>
      <c r="H305" s="41">
        <v>15.992986965967701</v>
      </c>
      <c r="I305" s="4">
        <f>G305/F305-1</f>
        <v>0.2861736334405145</v>
      </c>
      <c r="J305" s="4">
        <f>F305/B305-1</f>
        <v>3.3909574468085291E-2</v>
      </c>
      <c r="K305" s="41">
        <v>43.13</v>
      </c>
      <c r="L305" s="4">
        <f t="shared" si="46"/>
        <v>-5.8091286307053847E-2</v>
      </c>
      <c r="M305" s="43">
        <v>10.58</v>
      </c>
      <c r="N305" s="4">
        <f t="shared" si="47"/>
        <v>6.2248995983935629E-2</v>
      </c>
      <c r="O305" s="4" t="str">
        <f>IF(J305&lt;-2.5%,L306+IF(AC$2="Yes",E306,0),"")</f>
        <v/>
      </c>
      <c r="P305" s="4" t="str">
        <f>IF(AND(I305&gt;5%,I305&lt;20%),N306-IF(AC$2="Yes",E306,0),"")</f>
        <v/>
      </c>
      <c r="Q305" s="4" t="str">
        <f>IF(COUNT(O305:P305)=2,"",IF(COUNT(O305:P305)=1,SUM(O305:P305)+IF(AC$2="Yes",IF(O305&lt;&gt;"",E306,-E306),0),""))</f>
        <v/>
      </c>
      <c r="R305" s="4" t="str">
        <f>IF(O305&lt;&gt;"",E306,"")</f>
        <v/>
      </c>
      <c r="S305" s="4" t="str">
        <f>IF(P305&lt;&gt;"",-E306,"")</f>
        <v/>
      </c>
      <c r="T305" s="4" t="str">
        <f t="shared" si="40"/>
        <v/>
      </c>
      <c r="U305" s="43">
        <f t="shared" si="41"/>
        <v>158.76806361978751</v>
      </c>
      <c r="V305" s="43">
        <f t="shared" si="42"/>
        <v>174.672932100568</v>
      </c>
      <c r="W305" s="43">
        <f t="shared" si="43"/>
        <v>260.99802137445687</v>
      </c>
      <c r="X305" s="3">
        <f>U305/MAX(U$2:U305)-1</f>
        <v>0</v>
      </c>
      <c r="Y305" s="3">
        <f>V305/MAX(V$2:V305)-1</f>
        <v>-1.0448648284280271E-2</v>
      </c>
      <c r="Z305" s="3">
        <f>W305/MAX(W$2:W305)-1</f>
        <v>-3.0637004968528836E-2</v>
      </c>
      <c r="AA305" s="2"/>
      <c r="AF305" s="2"/>
      <c r="AG305" s="2"/>
      <c r="AH305" s="2"/>
      <c r="AI305" s="2"/>
    </row>
    <row r="306" spans="1:35" x14ac:dyDescent="0.25">
      <c r="A306" s="34">
        <v>40988</v>
      </c>
      <c r="B306" s="41">
        <v>15.58</v>
      </c>
      <c r="C306" s="4">
        <f t="shared" si="44"/>
        <v>3.5904255319149092E-2</v>
      </c>
      <c r="D306" s="41">
        <v>138.97</v>
      </c>
      <c r="E306" s="4">
        <f t="shared" si="45"/>
        <v>-2.9415985076768347E-3</v>
      </c>
      <c r="F306" s="44">
        <v>15.65</v>
      </c>
      <c r="G306" s="44">
        <v>19.100000000000001</v>
      </c>
      <c r="H306" s="41">
        <v>15.917898426700846</v>
      </c>
      <c r="I306" s="4">
        <f>G306/F306-1</f>
        <v>0.22044728434504801</v>
      </c>
      <c r="J306" s="4">
        <f>F306/B306-1</f>
        <v>4.49293966623876E-3</v>
      </c>
      <c r="K306" s="41">
        <v>41.09</v>
      </c>
      <c r="L306" s="4">
        <f t="shared" si="46"/>
        <v>-4.7298863899837729E-2</v>
      </c>
      <c r="M306" s="43">
        <v>11.05</v>
      </c>
      <c r="N306" s="4">
        <f t="shared" si="47"/>
        <v>4.4423440453686291E-2</v>
      </c>
      <c r="O306" s="4" t="str">
        <f>IF(J306&lt;-2.5%,L307+IF(AC$2="Yes",E307,0),"")</f>
        <v/>
      </c>
      <c r="P306" s="4" t="str">
        <f>IF(AND(I306&gt;5%,I306&lt;20%),N307-IF(AC$2="Yes",E307,0),"")</f>
        <v/>
      </c>
      <c r="Q306" s="4" t="str">
        <f>IF(COUNT(O306:P306)=2,"",IF(COUNT(O306:P306)=1,SUM(O306:P306)+IF(AC$2="Yes",IF(O306&lt;&gt;"",E307,-E307),0),""))</f>
        <v/>
      </c>
      <c r="R306" s="4" t="str">
        <f>IF(O306&lt;&gt;"",E307,"")</f>
        <v/>
      </c>
      <c r="S306" s="4" t="str">
        <f>IF(P306&lt;&gt;"",-E307,"")</f>
        <v/>
      </c>
      <c r="T306" s="4" t="str">
        <f t="shared" si="40"/>
        <v/>
      </c>
      <c r="U306" s="43">
        <f t="shared" si="41"/>
        <v>158.76806361978751</v>
      </c>
      <c r="V306" s="43">
        <f t="shared" si="42"/>
        <v>174.672932100568</v>
      </c>
      <c r="W306" s="43">
        <f t="shared" si="43"/>
        <v>260.99802137445687</v>
      </c>
      <c r="X306" s="3">
        <f>U306/MAX(U$2:U306)-1</f>
        <v>0</v>
      </c>
      <c r="Y306" s="3">
        <f>V306/MAX(V$2:V306)-1</f>
        <v>-1.0448648284280271E-2</v>
      </c>
      <c r="Z306" s="3">
        <f>W306/MAX(W$2:W306)-1</f>
        <v>-3.0637004968528836E-2</v>
      </c>
      <c r="AA306" s="2"/>
      <c r="AF306" s="2"/>
      <c r="AG306" s="2"/>
      <c r="AH306" s="2"/>
      <c r="AI306" s="2"/>
    </row>
    <row r="307" spans="1:35" x14ac:dyDescent="0.25">
      <c r="A307" s="34">
        <v>40989</v>
      </c>
      <c r="B307" s="41">
        <v>15.13</v>
      </c>
      <c r="C307" s="4">
        <f t="shared" si="44"/>
        <v>-2.8883183568677695E-2</v>
      </c>
      <c r="D307" s="41">
        <v>138.75</v>
      </c>
      <c r="E307" s="4">
        <f t="shared" si="45"/>
        <v>-1.58307548391734E-3</v>
      </c>
      <c r="F307" s="44">
        <v>18.100000000000001</v>
      </c>
      <c r="G307" s="44">
        <v>21.2</v>
      </c>
      <c r="H307" s="41">
        <v>15.774644167300693</v>
      </c>
      <c r="I307" s="4">
        <f>G307/F307-1</f>
        <v>0.17127071823204409</v>
      </c>
      <c r="J307" s="4">
        <f>F307/B307-1</f>
        <v>0.19629874421678783</v>
      </c>
      <c r="K307" s="41">
        <v>39.07</v>
      </c>
      <c r="L307" s="4">
        <f t="shared" si="46"/>
        <v>-4.9160379654417219E-2</v>
      </c>
      <c r="M307" s="43">
        <v>11.58</v>
      </c>
      <c r="N307" s="4">
        <f t="shared" si="47"/>
        <v>4.7963800904977205E-2</v>
      </c>
      <c r="O307" s="4" t="str">
        <f>IF(J307&lt;-2.5%,L308+IF(AC$2="Yes",E308,0),"")</f>
        <v/>
      </c>
      <c r="P307" s="4">
        <f>IF(AND(I307&gt;5%,I307&lt;20%),N308-IF(AC$2="Yes",E308,0),"")</f>
        <v>-7.4732763851934614E-3</v>
      </c>
      <c r="Q307" s="4">
        <f>IF(COUNT(O307:P307)=2,"",IF(COUNT(O307:P307)=1,SUM(O307:P307)+IF(AC$2="Yes",IF(O307&lt;&gt;"",E308,-E308),0),""))</f>
        <v>-2.6606917798621676E-4</v>
      </c>
      <c r="R307" s="4" t="str">
        <f>IF(O307&lt;&gt;"",E308,"")</f>
        <v/>
      </c>
      <c r="S307" s="4">
        <f>IF(P307&lt;&gt;"",-E308,"")</f>
        <v>7.2072072072072446E-3</v>
      </c>
      <c r="T307" s="4">
        <f t="shared" si="40"/>
        <v>7.2072072072072446E-3</v>
      </c>
      <c r="U307" s="43">
        <f t="shared" si="41"/>
        <v>158.76806361978751</v>
      </c>
      <c r="V307" s="43">
        <f t="shared" si="42"/>
        <v>173.36755300196833</v>
      </c>
      <c r="W307" s="43">
        <f t="shared" si="43"/>
        <v>260.92857784545373</v>
      </c>
      <c r="X307" s="3">
        <f>U307/MAX(U$2:U307)-1</f>
        <v>0</v>
      </c>
      <c r="Y307" s="3">
        <f>V307/MAX(V$2:V307)-1</f>
        <v>-1.7843839032993691E-2</v>
      </c>
      <c r="Z307" s="3">
        <f>W307/MAX(W$2:W307)-1</f>
        <v>-3.0894922583787121E-2</v>
      </c>
      <c r="AA307" s="2"/>
      <c r="AF307" s="2"/>
      <c r="AG307" s="2"/>
      <c r="AH307" s="2"/>
      <c r="AI307" s="2"/>
    </row>
    <row r="308" spans="1:35" x14ac:dyDescent="0.25">
      <c r="A308" s="34">
        <v>40990</v>
      </c>
      <c r="B308" s="41">
        <v>15.68</v>
      </c>
      <c r="C308" s="4">
        <f t="shared" si="44"/>
        <v>3.6351619299405113E-2</v>
      </c>
      <c r="D308" s="41">
        <v>137.75</v>
      </c>
      <c r="E308" s="4">
        <f t="shared" si="45"/>
        <v>-7.2072072072072446E-3</v>
      </c>
      <c r="F308" s="44">
        <v>18.350000000000001</v>
      </c>
      <c r="G308" s="44">
        <v>21.6</v>
      </c>
      <c r="H308" s="41">
        <v>15.757436136882385</v>
      </c>
      <c r="I308" s="4">
        <f>G308/F308-1</f>
        <v>0.17711171662125347</v>
      </c>
      <c r="J308" s="4">
        <f>F308/B308-1</f>
        <v>0.1702806122448981</v>
      </c>
      <c r="K308" s="41">
        <v>39.479999999999997</v>
      </c>
      <c r="L308" s="4">
        <f t="shared" si="46"/>
        <v>1.0493985154850227E-2</v>
      </c>
      <c r="M308" s="43">
        <v>11.41</v>
      </c>
      <c r="N308" s="4">
        <f t="shared" si="47"/>
        <v>-1.4680483592400706E-2</v>
      </c>
      <c r="O308" s="4" t="str">
        <f>IF(J308&lt;-2.5%,L309+IF(AC$2="Yes",E309,0),"")</f>
        <v/>
      </c>
      <c r="P308" s="4">
        <f>IF(AND(I308&gt;5%,I308&lt;20%),N309-IF(AC$2="Yes",E309,0),"")</f>
        <v>6.9549015335037545E-2</v>
      </c>
      <c r="Q308" s="4">
        <f>IF(COUNT(O308:P308)=2,"",IF(COUNT(O308:P308)=1,SUM(O308:P308)+IF(AC$2="Yes",IF(O308&lt;&gt;"",E309,-E309),0),""))</f>
        <v>6.6354822957542137E-2</v>
      </c>
      <c r="R308" s="4" t="str">
        <f>IF(O308&lt;&gt;"",E309,"")</f>
        <v/>
      </c>
      <c r="S308" s="4">
        <f>IF(P308&lt;&gt;"",-E309,"")</f>
        <v>-3.1941923774954084E-3</v>
      </c>
      <c r="T308" s="4">
        <f t="shared" si="40"/>
        <v>-3.1941923774954084E-3</v>
      </c>
      <c r="U308" s="43">
        <f t="shared" si="41"/>
        <v>158.76806361978751</v>
      </c>
      <c r="V308" s="43">
        <f t="shared" si="42"/>
        <v>185.42509560430017</v>
      </c>
      <c r="W308" s="43">
        <f t="shared" si="43"/>
        <v>278.24244743295208</v>
      </c>
      <c r="X308" s="3">
        <f>U308/MAX(U$2:U308)-1</f>
        <v>0</v>
      </c>
      <c r="Y308" s="3">
        <f>V308/MAX(V$2:V308)-1</f>
        <v>0</v>
      </c>
      <c r="Z308" s="3">
        <f>W308/MAX(W$2:W308)-1</f>
        <v>0</v>
      </c>
      <c r="AA308" s="2"/>
      <c r="AF308" s="2"/>
      <c r="AG308" s="2"/>
      <c r="AH308" s="2"/>
      <c r="AI308" s="2"/>
    </row>
    <row r="309" spans="1:35" x14ac:dyDescent="0.25">
      <c r="A309" s="34">
        <v>40991</v>
      </c>
      <c r="B309" s="41">
        <v>14.82</v>
      </c>
      <c r="C309" s="4">
        <f t="shared" si="44"/>
        <v>-5.4846938775510168E-2</v>
      </c>
      <c r="D309" s="41">
        <v>138.19</v>
      </c>
      <c r="E309" s="4">
        <f t="shared" si="45"/>
        <v>3.1941923774954084E-3</v>
      </c>
      <c r="F309" s="44">
        <v>17</v>
      </c>
      <c r="G309" s="44">
        <v>20.2</v>
      </c>
      <c r="H309" s="41">
        <v>15.58699320290377</v>
      </c>
      <c r="I309" s="4">
        <f>G309/F309-1</f>
        <v>0.18823529411764706</v>
      </c>
      <c r="J309" s="4">
        <f>F309/B309-1</f>
        <v>0.1470985155195681</v>
      </c>
      <c r="K309" s="41">
        <v>36.74</v>
      </c>
      <c r="L309" s="4">
        <f t="shared" si="46"/>
        <v>-6.94022289766969E-2</v>
      </c>
      <c r="M309" s="43">
        <v>12.24</v>
      </c>
      <c r="N309" s="4">
        <f t="shared" si="47"/>
        <v>7.2743207712532953E-2</v>
      </c>
      <c r="O309" s="4" t="str">
        <f>IF(J309&lt;-2.5%,L310+IF(AC$2="Yes",E310,0),"")</f>
        <v/>
      </c>
      <c r="P309" s="4">
        <f>IF(AND(I309&gt;5%,I309&lt;20%),N310-IF(AC$2="Yes",E310,0),"")</f>
        <v>7.7464625525053732E-2</v>
      </c>
      <c r="Q309" s="4">
        <f>IF(COUNT(O309:P309)=2,"",IF(COUNT(O309:P309)=1,SUM(O309:P309)+IF(AC$2="Yes",IF(O309&lt;&gt;"",E310,-E310),0),""))</f>
        <v>6.3425983076251358E-2</v>
      </c>
      <c r="R309" s="4" t="str">
        <f>IF(O309&lt;&gt;"",E310,"")</f>
        <v/>
      </c>
      <c r="S309" s="4">
        <f>IF(P309&lt;&gt;"",-E310,"")</f>
        <v>-1.4038642448802374E-2</v>
      </c>
      <c r="T309" s="4">
        <f t="shared" si="40"/>
        <v>-1.4038642448802374E-2</v>
      </c>
      <c r="U309" s="43">
        <f t="shared" si="41"/>
        <v>158.76806361978751</v>
      </c>
      <c r="V309" s="43">
        <f t="shared" si="42"/>
        <v>199.78898119823458</v>
      </c>
      <c r="W309" s="43">
        <f t="shared" si="43"/>
        <v>295.89024819492926</v>
      </c>
      <c r="X309" s="3">
        <f>U309/MAX(U$2:U309)-1</f>
        <v>0</v>
      </c>
      <c r="Y309" s="3">
        <f>V309/MAX(V$2:V309)-1</f>
        <v>0</v>
      </c>
      <c r="Z309" s="3">
        <f>W309/MAX(W$2:W309)-1</f>
        <v>0</v>
      </c>
      <c r="AA309" s="2"/>
      <c r="AF309" s="2"/>
      <c r="AG309" s="2"/>
      <c r="AH309" s="2"/>
      <c r="AI309" s="2"/>
    </row>
    <row r="310" spans="1:35" x14ac:dyDescent="0.25">
      <c r="A310" s="34">
        <v>40994</v>
      </c>
      <c r="B310" s="41">
        <v>14.26</v>
      </c>
      <c r="C310" s="4">
        <f t="shared" si="44"/>
        <v>-3.7786774628879916E-2</v>
      </c>
      <c r="D310" s="41">
        <v>140.13</v>
      </c>
      <c r="E310" s="4">
        <f t="shared" si="45"/>
        <v>1.4038642448802374E-2</v>
      </c>
      <c r="F310" s="44">
        <v>15.6</v>
      </c>
      <c r="G310" s="44">
        <v>18.3</v>
      </c>
      <c r="H310" s="41">
        <v>15.345721711466721</v>
      </c>
      <c r="I310" s="4">
        <f>G310/F310-1</f>
        <v>0.17307692307692313</v>
      </c>
      <c r="J310" s="4">
        <f>F310/B310-1</f>
        <v>9.3969144460028131E-2</v>
      </c>
      <c r="K310" s="41">
        <v>33.42</v>
      </c>
      <c r="L310" s="4">
        <f t="shared" si="46"/>
        <v>-9.0364725095264054E-2</v>
      </c>
      <c r="M310" s="43">
        <v>13.36</v>
      </c>
      <c r="N310" s="4">
        <f t="shared" si="47"/>
        <v>9.1503267973856106E-2</v>
      </c>
      <c r="O310" s="4" t="str">
        <f>IF(J310&lt;-2.5%,L311+IF(AC$2="Yes",E311,0),"")</f>
        <v/>
      </c>
      <c r="P310" s="4">
        <f>IF(AND(I310&gt;5%,I310&lt;20%),N311-IF(AC$2="Yes",E311,0),"")</f>
        <v>-9.4985313039089747E-2</v>
      </c>
      <c r="Q310" s="4">
        <f>IF(COUNT(O310:P310)=2,"",IF(COUNT(O310:P310)=1,SUM(O310:P310)+IF(AC$2="Yes",IF(O310&lt;&gt;"",E311,-E311),0),""))</f>
        <v>-9.1916733862610678E-2</v>
      </c>
      <c r="R310" s="4" t="str">
        <f>IF(O310&lt;&gt;"",E311,"")</f>
        <v/>
      </c>
      <c r="S310" s="4">
        <f>IF(P310&lt;&gt;"",-E311,"")</f>
        <v>3.0685791764790693E-3</v>
      </c>
      <c r="T310" s="4">
        <f t="shared" si="40"/>
        <v>3.0685791764790693E-3</v>
      </c>
      <c r="U310" s="43">
        <f t="shared" si="41"/>
        <v>158.76806361978751</v>
      </c>
      <c r="V310" s="43">
        <f t="shared" si="42"/>
        <v>180.81196227735944</v>
      </c>
      <c r="W310" s="43">
        <f t="shared" si="43"/>
        <v>268.69298299905415</v>
      </c>
      <c r="X310" s="3">
        <f>U310/MAX(U$2:U310)-1</f>
        <v>0</v>
      </c>
      <c r="Y310" s="3">
        <f>V310/MAX(V$2:V310)-1</f>
        <v>-9.4985313039089858E-2</v>
      </c>
      <c r="Z310" s="3">
        <f>W310/MAX(W$2:W310)-1</f>
        <v>-9.1916733862610567E-2</v>
      </c>
      <c r="AA310" s="2"/>
      <c r="AF310" s="2"/>
      <c r="AG310" s="2"/>
      <c r="AH310" s="2"/>
      <c r="AI310" s="2"/>
    </row>
    <row r="311" spans="1:35" x14ac:dyDescent="0.25">
      <c r="A311" s="34">
        <v>40995</v>
      </c>
      <c r="B311" s="41">
        <v>15.57</v>
      </c>
      <c r="C311" s="4">
        <f t="shared" si="44"/>
        <v>9.1865357643758694E-2</v>
      </c>
      <c r="D311" s="41">
        <v>139.69999999999999</v>
      </c>
      <c r="E311" s="4">
        <f t="shared" si="45"/>
        <v>-3.0685791764790693E-3</v>
      </c>
      <c r="F311" s="44">
        <v>17.600000000000001</v>
      </c>
      <c r="G311" s="44">
        <v>19.55</v>
      </c>
      <c r="H311" s="41">
        <v>15.386499582109135</v>
      </c>
      <c r="I311" s="4">
        <f>G311/F311-1</f>
        <v>0.11079545454545459</v>
      </c>
      <c r="J311" s="4">
        <f>F311/B311-1</f>
        <v>0.13037893384714194</v>
      </c>
      <c r="K311" s="41">
        <v>36.6</v>
      </c>
      <c r="L311" s="4">
        <f t="shared" si="46"/>
        <v>9.515260323159791E-2</v>
      </c>
      <c r="M311" s="43">
        <v>12.05</v>
      </c>
      <c r="N311" s="4">
        <f t="shared" si="47"/>
        <v>-9.8053892215568816E-2</v>
      </c>
      <c r="O311" s="4" t="str">
        <f>IF(J311&lt;-2.5%,L312+IF(AC$2="Yes",E312,0),"")</f>
        <v/>
      </c>
      <c r="P311" s="4">
        <f>IF(AND(I311&gt;5%,I311&lt;20%),N312-IF(AC$2="Yes",E312,0),"")</f>
        <v>-7.437395485881293E-3</v>
      </c>
      <c r="Q311" s="4">
        <f>IF(COUNT(O311:P311)=2,"",IF(COUNT(O311:P311)=1,SUM(O311:P311)+IF(AC$2="Yes",IF(O311&lt;&gt;"",E312,-E312),0),""))</f>
        <v>-2.4266581916795316E-3</v>
      </c>
      <c r="R311" s="4" t="str">
        <f>IF(O311&lt;&gt;"",E312,"")</f>
        <v/>
      </c>
      <c r="S311" s="4">
        <f>IF(P311&lt;&gt;"",-E312,"")</f>
        <v>5.0107372942017614E-3</v>
      </c>
      <c r="T311" s="4">
        <f t="shared" si="40"/>
        <v>5.0107372942017614E-3</v>
      </c>
      <c r="U311" s="43">
        <f t="shared" si="41"/>
        <v>158.76806361978751</v>
      </c>
      <c r="V311" s="43">
        <f t="shared" si="42"/>
        <v>179.46719220532447</v>
      </c>
      <c r="W311" s="43">
        <f t="shared" si="43"/>
        <v>268.04095697081272</v>
      </c>
      <c r="X311" s="3">
        <f>U311/MAX(U$2:U311)-1</f>
        <v>0</v>
      </c>
      <c r="Y311" s="3">
        <f>V311/MAX(V$2:V311)-1</f>
        <v>-0.10171626518654919</v>
      </c>
      <c r="Z311" s="3">
        <f>W311/MAX(W$2:W311)-1</f>
        <v>-9.4120341559109866E-2</v>
      </c>
      <c r="AA311" s="2"/>
      <c r="AF311" s="2"/>
      <c r="AG311" s="2"/>
      <c r="AH311" s="2"/>
      <c r="AI311" s="2"/>
    </row>
    <row r="312" spans="1:35" x14ac:dyDescent="0.25">
      <c r="A312" s="34">
        <v>40996</v>
      </c>
      <c r="B312" s="41">
        <v>15.47</v>
      </c>
      <c r="C312" s="4">
        <f t="shared" si="44"/>
        <v>-6.4226075786769643E-3</v>
      </c>
      <c r="D312" s="41">
        <v>139</v>
      </c>
      <c r="E312" s="4">
        <f t="shared" si="45"/>
        <v>-5.0107372942017614E-3</v>
      </c>
      <c r="F312" s="44">
        <v>17.649999999999999</v>
      </c>
      <c r="G312" s="44">
        <v>19.7</v>
      </c>
      <c r="H312" s="41">
        <v>15.40168147627111</v>
      </c>
      <c r="I312" s="4">
        <f>G312/F312-1</f>
        <v>0.11614730878186963</v>
      </c>
      <c r="J312" s="4">
        <f>F312/B312-1</f>
        <v>0.14091790562378792</v>
      </c>
      <c r="K312" s="41">
        <v>36.909999999999997</v>
      </c>
      <c r="L312" s="4">
        <f t="shared" si="46"/>
        <v>8.4699453551910775E-3</v>
      </c>
      <c r="M312" s="43">
        <v>11.9</v>
      </c>
      <c r="N312" s="4">
        <f t="shared" si="47"/>
        <v>-1.2448132780083054E-2</v>
      </c>
      <c r="O312" s="4" t="str">
        <f>IF(J312&lt;-2.5%,L313+IF(AC$2="Yes",E313,0),"")</f>
        <v/>
      </c>
      <c r="P312" s="4">
        <f>IF(AND(I312&gt;5%,I312&lt;20%),N313-IF(AC$2="Yes",E313,0),"")</f>
        <v>8.377365334622966E-3</v>
      </c>
      <c r="Q312" s="4">
        <f>IF(COUNT(O312:P312)=2,"",IF(COUNT(O312:P312)=1,SUM(O312:P312)+IF(AC$2="Yes",IF(O312&lt;&gt;"",E313,-E313),0),""))</f>
        <v>1.0032041593615704E-2</v>
      </c>
      <c r="R312" s="4" t="str">
        <f>IF(O312&lt;&gt;"",E313,"")</f>
        <v/>
      </c>
      <c r="S312" s="4">
        <f>IF(P312&lt;&gt;"",-E313,"")</f>
        <v>1.6546762589927377E-3</v>
      </c>
      <c r="T312" s="4">
        <f t="shared" si="40"/>
        <v>1.6546762589927377E-3</v>
      </c>
      <c r="U312" s="43">
        <f t="shared" si="41"/>
        <v>158.76806361978751</v>
      </c>
      <c r="V312" s="43">
        <f t="shared" si="42"/>
        <v>180.97065444000745</v>
      </c>
      <c r="W312" s="43">
        <f t="shared" si="43"/>
        <v>270.72995499993647</v>
      </c>
      <c r="X312" s="3">
        <f>U312/MAX(U$2:U312)-1</f>
        <v>0</v>
      </c>
      <c r="Y312" s="3">
        <f>V312/MAX(V$2:V312)-1</f>
        <v>-9.4191014165867393E-2</v>
      </c>
      <c r="Z312" s="3">
        <f>W312/MAX(W$2:W312)-1</f>
        <v>-8.5032519146820529E-2</v>
      </c>
      <c r="AA312" s="2"/>
      <c r="AF312" s="2"/>
      <c r="AG312" s="2"/>
      <c r="AH312" s="2"/>
      <c r="AI312" s="2"/>
    </row>
    <row r="313" spans="1:35" x14ac:dyDescent="0.25">
      <c r="A313" s="34">
        <v>40997</v>
      </c>
      <c r="B313" s="41">
        <v>15.48</v>
      </c>
      <c r="C313" s="4">
        <f t="shared" si="44"/>
        <v>6.4641241111829117E-4</v>
      </c>
      <c r="D313" s="41">
        <v>138.77000000000001</v>
      </c>
      <c r="E313" s="4">
        <f t="shared" si="45"/>
        <v>-1.6546762589927377E-3</v>
      </c>
      <c r="F313" s="44">
        <v>17.100000000000001</v>
      </c>
      <c r="G313" s="44">
        <v>19.55</v>
      </c>
      <c r="H313" s="41">
        <v>15.415921207858181</v>
      </c>
      <c r="I313" s="4">
        <f>G313/F313-1</f>
        <v>0.14327485380116944</v>
      </c>
      <c r="J313" s="4">
        <f>F313/B313-1</f>
        <v>0.10465116279069764</v>
      </c>
      <c r="K313" s="41">
        <v>36.770000000000003</v>
      </c>
      <c r="L313" s="4">
        <f t="shared" si="46"/>
        <v>-3.7930100243834808E-3</v>
      </c>
      <c r="M313" s="43">
        <v>11.98</v>
      </c>
      <c r="N313" s="4">
        <f t="shared" si="47"/>
        <v>6.7226890756302282E-3</v>
      </c>
      <c r="O313" s="4" t="str">
        <f>IF(J313&lt;-2.5%,L314+IF(AC$2="Yes",E314,0),"")</f>
        <v/>
      </c>
      <c r="P313" s="4">
        <f>IF(AND(I313&gt;5%,I313&lt;20%),N314-IF(AC$2="Yes",E314,0),"")</f>
        <v>2.0099495652418753E-2</v>
      </c>
      <c r="Q313" s="4">
        <f>IF(COUNT(O313:P313)=2,"",IF(COUNT(O313:P313)=1,SUM(O313:P313)+IF(AC$2="Yes",IF(O313&lt;&gt;"",E314,-E314),0),""))</f>
        <v>1.599197961869403E-2</v>
      </c>
      <c r="R313" s="4" t="str">
        <f>IF(O313&lt;&gt;"",E314,"")</f>
        <v/>
      </c>
      <c r="S313" s="4">
        <f>IF(P313&lt;&gt;"",-E314,"")</f>
        <v>-4.107516033724723E-3</v>
      </c>
      <c r="T313" s="4">
        <f t="shared" si="40"/>
        <v>-4.107516033724723E-3</v>
      </c>
      <c r="U313" s="43">
        <f t="shared" si="41"/>
        <v>158.76806361978751</v>
      </c>
      <c r="V313" s="43">
        <f t="shared" si="42"/>
        <v>184.60807332213975</v>
      </c>
      <c r="W313" s="43">
        <f t="shared" si="43"/>
        <v>275.0594629224654</v>
      </c>
      <c r="X313" s="3">
        <f>U313/MAX(U$2:U313)-1</f>
        <v>0</v>
      </c>
      <c r="Y313" s="3">
        <f>V313/MAX(V$2:V313)-1</f>
        <v>-7.598471039317245E-2</v>
      </c>
      <c r="Z313" s="3">
        <f>W313/MAX(W$2:W313)-1</f>
        <v>-7.040037784124864E-2</v>
      </c>
      <c r="AA313" s="2"/>
      <c r="AF313" s="2"/>
      <c r="AG313" s="2"/>
      <c r="AH313" s="2"/>
      <c r="AI313" s="2"/>
    </row>
    <row r="314" spans="1:35" x14ac:dyDescent="0.25">
      <c r="A314" s="34">
        <v>40998</v>
      </c>
      <c r="B314" s="41">
        <v>15.5</v>
      </c>
      <c r="C314" s="4">
        <f t="shared" si="44"/>
        <v>1.2919896640826156E-3</v>
      </c>
      <c r="D314" s="41">
        <v>139.34</v>
      </c>
      <c r="E314" s="4">
        <f t="shared" si="45"/>
        <v>4.107516033724723E-3</v>
      </c>
      <c r="F314" s="44">
        <v>16.8</v>
      </c>
      <c r="G314" s="44">
        <v>19</v>
      </c>
      <c r="H314" s="41">
        <v>15.431208260974875</v>
      </c>
      <c r="I314" s="4">
        <f>G314/F314-1</f>
        <v>0.13095238095238093</v>
      </c>
      <c r="J314" s="4">
        <f>F314/B314-1</f>
        <v>8.3870967741935587E-2</v>
      </c>
      <c r="K314" s="41">
        <v>35.770000000000003</v>
      </c>
      <c r="L314" s="4">
        <f t="shared" si="46"/>
        <v>-2.7196083763938006E-2</v>
      </c>
      <c r="M314" s="43">
        <v>12.27</v>
      </c>
      <c r="N314" s="4">
        <f t="shared" si="47"/>
        <v>2.4207011686143476E-2</v>
      </c>
      <c r="O314" s="4" t="str">
        <f>IF(J314&lt;-2.5%,L315+IF(AC$2="Yes",E315,0),"")</f>
        <v/>
      </c>
      <c r="P314" s="4">
        <f>IF(AND(I314&gt;5%,I314&lt;20%),N315-IF(AC$2="Yes",E315,0),"")</f>
        <v>-5.6902320626908143E-3</v>
      </c>
      <c r="Q314" s="4">
        <f>IF(COUNT(O314:P314)=2,"",IF(COUNT(O314:P314)=1,SUM(O314:P314)+IF(AC$2="Yes",IF(O314&lt;&gt;"",E315,-E315),0),""))</f>
        <v>-1.3010455975422275E-2</v>
      </c>
      <c r="R314" s="4" t="str">
        <f>IF(O314&lt;&gt;"",E315,"")</f>
        <v/>
      </c>
      <c r="S314" s="4">
        <f>IF(P314&lt;&gt;"",-E315,"")</f>
        <v>-7.3202239127314606E-3</v>
      </c>
      <c r="T314" s="4">
        <f t="shared" si="40"/>
        <v>-7.3202239127314606E-3</v>
      </c>
      <c r="U314" s="43">
        <f t="shared" si="41"/>
        <v>158.76806361978751</v>
      </c>
      <c r="V314" s="43">
        <f t="shared" si="42"/>
        <v>183.55761054429053</v>
      </c>
      <c r="W314" s="43">
        <f t="shared" si="43"/>
        <v>271.48081388948935</v>
      </c>
      <c r="X314" s="3">
        <f>U314/MAX(U$2:U314)-1</f>
        <v>0</v>
      </c>
      <c r="Y314" s="3">
        <f>V314/MAX(V$2:V314)-1</f>
        <v>-8.1242571820509757E-2</v>
      </c>
      <c r="Z314" s="3">
        <f>W314/MAX(W$2:W314)-1</f>
        <v>-8.249489280011435E-2</v>
      </c>
      <c r="AA314" s="2"/>
      <c r="AF314" s="2"/>
      <c r="AG314" s="2"/>
      <c r="AH314" s="2"/>
      <c r="AI314" s="2"/>
    </row>
    <row r="315" spans="1:35" x14ac:dyDescent="0.25">
      <c r="A315" s="34">
        <v>41001</v>
      </c>
      <c r="B315" s="41">
        <v>15.64</v>
      </c>
      <c r="C315" s="4">
        <f t="shared" si="44"/>
        <v>9.0322580645161299E-3</v>
      </c>
      <c r="D315" s="41">
        <v>140.36000000000001</v>
      </c>
      <c r="E315" s="4">
        <f t="shared" si="45"/>
        <v>7.3202239127314606E-3</v>
      </c>
      <c r="F315" s="44">
        <v>17</v>
      </c>
      <c r="G315" s="44">
        <v>18.850000000000001</v>
      </c>
      <c r="H315" s="41">
        <v>15.469170395343079</v>
      </c>
      <c r="I315" s="4">
        <f>G315/F315-1</f>
        <v>0.10882352941176476</v>
      </c>
      <c r="J315" s="4">
        <f>F315/B315-1</f>
        <v>8.6956521739130377E-2</v>
      </c>
      <c r="K315" s="41">
        <v>35.76</v>
      </c>
      <c r="L315" s="4">
        <f t="shared" si="46"/>
        <v>-2.7956388034677815E-4</v>
      </c>
      <c r="M315" s="43">
        <v>12.29</v>
      </c>
      <c r="N315" s="4">
        <f t="shared" si="47"/>
        <v>1.6299918500406463E-3</v>
      </c>
      <c r="O315" s="4" t="str">
        <f>IF(J315&lt;-2.5%,L316+IF(AC$2="Yes",E316,0),"")</f>
        <v/>
      </c>
      <c r="P315" s="4">
        <f>IF(AND(I315&gt;5%,I315&lt;20%),N316-IF(AC$2="Yes",E316,0),"")</f>
        <v>-1.5467085567021366E-2</v>
      </c>
      <c r="Q315" s="4">
        <f>IF(COUNT(O315:P315)=2,"",IF(COUNT(O315:P315)=1,SUM(O315:P315)+IF(AC$2="Yes",IF(O315&lt;&gt;"",E316,-E316),0),""))</f>
        <v>-1.14060995311136E-2</v>
      </c>
      <c r="R315" s="4" t="str">
        <f>IF(O315&lt;&gt;"",E316,"")</f>
        <v/>
      </c>
      <c r="S315" s="4">
        <f>IF(P315&lt;&gt;"",-E316,"")</f>
        <v>4.0609860359077654E-3</v>
      </c>
      <c r="T315" s="4">
        <f t="shared" si="40"/>
        <v>4.0609860359077654E-3</v>
      </c>
      <c r="U315" s="43">
        <f t="shared" si="41"/>
        <v>158.76806361978751</v>
      </c>
      <c r="V315" s="43">
        <f t="shared" si="42"/>
        <v>180.71850927552401</v>
      </c>
      <c r="W315" s="43">
        <f t="shared" si="43"/>
        <v>268.3842767054781</v>
      </c>
      <c r="X315" s="3">
        <f>U315/MAX(U$2:U315)-1</f>
        <v>0</v>
      </c>
      <c r="Y315" s="3">
        <f>V315/MAX(V$2:V315)-1</f>
        <v>-9.5453071577498383E-2</v>
      </c>
      <c r="Z315" s="3">
        <f>W315/MAX(W$2:W315)-1</f>
        <v>-9.296004737314123E-2</v>
      </c>
      <c r="AA315" s="2"/>
      <c r="AF315" s="2"/>
      <c r="AG315" s="2"/>
      <c r="AH315" s="2"/>
      <c r="AI315" s="2"/>
    </row>
    <row r="316" spans="1:35" x14ac:dyDescent="0.25">
      <c r="A316" s="34">
        <v>41002</v>
      </c>
      <c r="B316" s="41">
        <v>15.66</v>
      </c>
      <c r="C316" s="4">
        <f t="shared" si="44"/>
        <v>1.2787723785165905E-3</v>
      </c>
      <c r="D316" s="41">
        <v>139.79</v>
      </c>
      <c r="E316" s="4">
        <f t="shared" si="45"/>
        <v>-4.0609860359077654E-3</v>
      </c>
      <c r="F316" s="44">
        <v>17.25</v>
      </c>
      <c r="G316" s="44">
        <v>19.3</v>
      </c>
      <c r="H316" s="41">
        <v>15.503866687098883</v>
      </c>
      <c r="I316" s="4">
        <f>G316/F316-1</f>
        <v>0.11884057971014506</v>
      </c>
      <c r="J316" s="4">
        <f>F316/B316-1</f>
        <v>0.1015325670498084</v>
      </c>
      <c r="K316" s="41">
        <v>36.380000000000003</v>
      </c>
      <c r="L316" s="4">
        <f t="shared" si="46"/>
        <v>1.7337807606264022E-2</v>
      </c>
      <c r="M316" s="43">
        <v>12.05</v>
      </c>
      <c r="N316" s="4">
        <f t="shared" si="47"/>
        <v>-1.9528071602929131E-2</v>
      </c>
      <c r="O316" s="4" t="str">
        <f>IF(J316&lt;-2.5%,L317+IF(AC$2="Yes",E317,0),"")</f>
        <v/>
      </c>
      <c r="P316" s="4">
        <f>IF(AND(I316&gt;5%,I316&lt;20%),N317-IF(AC$2="Yes",E317,0),"")</f>
        <v>-9.9735257895736673E-3</v>
      </c>
      <c r="Q316" s="4">
        <f>IF(COUNT(O316:P316)=2,"",IF(COUNT(O316:P316)=1,SUM(O316:P316)+IF(AC$2="Yes",IF(O316&lt;&gt;"",E317,-E317),0),""))</f>
        <v>-3.0039131014514275E-5</v>
      </c>
      <c r="R316" s="4" t="str">
        <f>IF(O316&lt;&gt;"",E317,"")</f>
        <v/>
      </c>
      <c r="S316" s="4">
        <f>IF(P316&lt;&gt;"",-E317,"")</f>
        <v>9.943486658559153E-3</v>
      </c>
      <c r="T316" s="4">
        <f t="shared" si="40"/>
        <v>9.943486658559153E-3</v>
      </c>
      <c r="U316" s="43">
        <f t="shared" si="41"/>
        <v>158.76806361978751</v>
      </c>
      <c r="V316" s="43">
        <f t="shared" si="42"/>
        <v>178.91610856261127</v>
      </c>
      <c r="W316" s="43">
        <f t="shared" si="43"/>
        <v>268.37621467502788</v>
      </c>
      <c r="X316" s="3">
        <f>U316/MAX(U$2:U316)-1</f>
        <v>0</v>
      </c>
      <c r="Y316" s="3">
        <f>V316/MAX(V$2:V316)-1</f>
        <v>-0.10447459369599987</v>
      </c>
      <c r="Z316" s="3">
        <f>W316/MAX(W$2:W316)-1</f>
        <v>-9.2987294065113746E-2</v>
      </c>
      <c r="AA316" s="2"/>
      <c r="AF316" s="2"/>
      <c r="AG316" s="2"/>
      <c r="AH316" s="2"/>
      <c r="AI316" s="2"/>
    </row>
    <row r="317" spans="1:35" x14ac:dyDescent="0.25">
      <c r="A317" s="34">
        <v>41003</v>
      </c>
      <c r="B317" s="41">
        <v>16.420000000000002</v>
      </c>
      <c r="C317" s="4">
        <f t="shared" si="44"/>
        <v>4.8531289910600295E-2</v>
      </c>
      <c r="D317" s="41">
        <v>138.4</v>
      </c>
      <c r="E317" s="4">
        <f t="shared" si="45"/>
        <v>-9.943486658559153E-3</v>
      </c>
      <c r="F317" s="44">
        <v>17.95</v>
      </c>
      <c r="G317" s="44">
        <v>19.899999999999999</v>
      </c>
      <c r="H317" s="41">
        <v>15.670436380353632</v>
      </c>
      <c r="I317" s="4">
        <f>G317/F317-1</f>
        <v>0.10863509749303613</v>
      </c>
      <c r="J317" s="4">
        <f>F317/B317-1</f>
        <v>9.3179049939098535E-2</v>
      </c>
      <c r="K317" s="41">
        <v>37.270000000000003</v>
      </c>
      <c r="L317" s="4">
        <f t="shared" si="46"/>
        <v>2.4463991203958146E-2</v>
      </c>
      <c r="M317" s="43">
        <v>11.81</v>
      </c>
      <c r="N317" s="4">
        <f t="shared" si="47"/>
        <v>-1.991701244813282E-2</v>
      </c>
      <c r="O317" s="4" t="str">
        <f>IF(J317&lt;-2.5%,L318+IF(AC$2="Yes",E318,0),"")</f>
        <v/>
      </c>
      <c r="P317" s="4">
        <f>IF(AND(I317&gt;5%,I317&lt;20%),N318-IF(AC$2="Yes",E318,0),"")</f>
        <v>-2.1509460974093675E-2</v>
      </c>
      <c r="Q317" s="4">
        <f>IF(COUNT(O317:P317)=2,"",IF(COUNT(O317:P317)=1,SUM(O317:P317)+IF(AC$2="Yes",IF(O317&lt;&gt;"",E318,-E318),0),""))</f>
        <v>-2.1003680627272869E-2</v>
      </c>
      <c r="R317" s="4" t="str">
        <f>IF(O317&lt;&gt;"",E318,"")</f>
        <v/>
      </c>
      <c r="S317" s="4">
        <f>IF(P317&lt;&gt;"",-E318,"")</f>
        <v>5.0578034682080553E-4</v>
      </c>
      <c r="T317" s="4">
        <f t="shared" si="40"/>
        <v>5.0578034682080553E-4</v>
      </c>
      <c r="U317" s="43">
        <f t="shared" si="41"/>
        <v>158.76806361978751</v>
      </c>
      <c r="V317" s="43">
        <f t="shared" si="42"/>
        <v>175.06771950784707</v>
      </c>
      <c r="W317" s="43">
        <f t="shared" si="43"/>
        <v>262.73932637403715</v>
      </c>
      <c r="X317" s="3">
        <f>U317/MAX(U$2:U317)-1</f>
        <v>0</v>
      </c>
      <c r="Y317" s="3">
        <f>V317/MAX(V$2:V317)-1</f>
        <v>-0.12373686247420512</v>
      </c>
      <c r="Z317" s="3">
        <f>W317/MAX(W$2:W317)-1</f>
        <v>-0.11203789926544871</v>
      </c>
      <c r="AA317" s="2"/>
      <c r="AF317" s="2"/>
      <c r="AG317" s="2"/>
      <c r="AH317" s="2"/>
      <c r="AI317" s="2"/>
    </row>
    <row r="318" spans="1:35" x14ac:dyDescent="0.25">
      <c r="A318" s="34">
        <v>41004</v>
      </c>
      <c r="B318" s="41">
        <v>16.7</v>
      </c>
      <c r="C318" s="4">
        <f t="shared" si="44"/>
        <v>1.7052375152253108E-2</v>
      </c>
      <c r="D318" s="41">
        <v>138.33000000000001</v>
      </c>
      <c r="E318" s="4">
        <f t="shared" si="45"/>
        <v>-5.0578034682080553E-4</v>
      </c>
      <c r="F318" s="44">
        <v>18.45</v>
      </c>
      <c r="G318" s="44">
        <v>20.45</v>
      </c>
      <c r="H318" s="41">
        <v>15.85762976574388</v>
      </c>
      <c r="I318" s="4">
        <f>G318/F318-1</f>
        <v>0.10840108401084003</v>
      </c>
      <c r="J318" s="4">
        <f>F318/B318-1</f>
        <v>0.10479041916167664</v>
      </c>
      <c r="K318" s="41">
        <v>38.08</v>
      </c>
      <c r="L318" s="4">
        <f t="shared" si="46"/>
        <v>2.1733297558357734E-2</v>
      </c>
      <c r="M318" s="43">
        <v>11.55</v>
      </c>
      <c r="N318" s="4">
        <f t="shared" si="47"/>
        <v>-2.201524132091448E-2</v>
      </c>
      <c r="O318" s="4" t="str">
        <f>IF(J318&lt;-2.5%,L319+IF(AC$2="Yes",E319,0),"")</f>
        <v/>
      </c>
      <c r="P318" s="4">
        <f>IF(AND(I318&gt;5%,I318&lt;20%),N319-IF(AC$2="Yes",E319,0),"")</f>
        <v>-5.286417479000427E-2</v>
      </c>
      <c r="Q318" s="4">
        <f>IF(COUNT(O318:P318)=2,"",IF(COUNT(O318:P318)=1,SUM(O318:P318)+IF(AC$2="Yes",IF(O318&lt;&gt;"",E319,-E319),0),""))</f>
        <v>-4.1659085510744487E-2</v>
      </c>
      <c r="R318" s="4" t="str">
        <f>IF(O318&lt;&gt;"",E319,"")</f>
        <v/>
      </c>
      <c r="S318" s="4">
        <f>IF(P318&lt;&gt;"",-E319,"")</f>
        <v>1.1205089279259783E-2</v>
      </c>
      <c r="T318" s="4">
        <f t="shared" si="40"/>
        <v>1.1205089279259783E-2</v>
      </c>
      <c r="U318" s="43">
        <f t="shared" si="41"/>
        <v>158.76806361978751</v>
      </c>
      <c r="V318" s="43">
        <f t="shared" si="42"/>
        <v>165.81290898369681</v>
      </c>
      <c r="W318" s="43">
        <f t="shared" si="43"/>
        <v>251.79384630958572</v>
      </c>
      <c r="X318" s="3">
        <f>U318/MAX(U$2:U318)-1</f>
        <v>0</v>
      </c>
      <c r="Y318" s="3">
        <f>V318/MAX(V$2:V318)-1</f>
        <v>-0.17005979013840622</v>
      </c>
      <c r="Z318" s="3">
        <f>W318/MAX(W$2:W318)-1</f>
        <v>-0.14902958835024971</v>
      </c>
      <c r="AA318" s="2"/>
      <c r="AF318" s="2"/>
      <c r="AG318" s="2"/>
      <c r="AH318" s="2"/>
      <c r="AI318" s="2"/>
    </row>
    <row r="319" spans="1:35" x14ac:dyDescent="0.25">
      <c r="A319" s="34">
        <v>41008</v>
      </c>
      <c r="B319" s="41">
        <v>18.809999999999999</v>
      </c>
      <c r="C319" s="4">
        <f t="shared" si="44"/>
        <v>0.12634730538922145</v>
      </c>
      <c r="D319" s="41">
        <v>136.78</v>
      </c>
      <c r="E319" s="4">
        <f t="shared" si="45"/>
        <v>-1.1205089279259783E-2</v>
      </c>
      <c r="F319" s="44">
        <v>19.600000000000001</v>
      </c>
      <c r="G319" s="44">
        <v>21.45</v>
      </c>
      <c r="H319" s="41">
        <v>16.394424353790448</v>
      </c>
      <c r="I319" s="4">
        <f>G319/F319-1</f>
        <v>9.4387755102040671E-2</v>
      </c>
      <c r="J319" s="4">
        <f>F319/B319-1</f>
        <v>4.1998936735778925E-2</v>
      </c>
      <c r="K319" s="41">
        <v>40.39</v>
      </c>
      <c r="L319" s="4">
        <f t="shared" si="46"/>
        <v>6.066176470588247E-2</v>
      </c>
      <c r="M319" s="43">
        <v>10.81</v>
      </c>
      <c r="N319" s="4">
        <f t="shared" si="47"/>
        <v>-6.4069264069264054E-2</v>
      </c>
      <c r="O319" s="4" t="str">
        <f>IF(J319&lt;-2.5%,L320+IF(AC$2="Yes",E320,0),"")</f>
        <v/>
      </c>
      <c r="P319" s="4">
        <f>IF(AND(I319&gt;5%,I319&lt;20%),N320-IF(AC$2="Yes",E320,0),"")</f>
        <v>-6.366571219994599E-2</v>
      </c>
      <c r="Q319" s="4">
        <f>IF(COUNT(O319:P319)=2,"",IF(COUNT(O319:P319)=1,SUM(O319:P319)+IF(AC$2="Yes",IF(O319&lt;&gt;"",E320,-E320),0),""))</f>
        <v>-4.6850388322186021E-2</v>
      </c>
      <c r="R319" s="4" t="str">
        <f>IF(O319&lt;&gt;"",E320,"")</f>
        <v/>
      </c>
      <c r="S319" s="4">
        <f>IF(P319&lt;&gt;"",-E320,"")</f>
        <v>1.6815323877759969E-2</v>
      </c>
      <c r="T319" s="4">
        <f t="shared" si="40"/>
        <v>1.6815323877759969E-2</v>
      </c>
      <c r="U319" s="43">
        <f t="shared" si="41"/>
        <v>158.76806361978751</v>
      </c>
      <c r="V319" s="43">
        <f t="shared" si="42"/>
        <v>155.25631204130494</v>
      </c>
      <c r="W319" s="43">
        <f t="shared" si="43"/>
        <v>239.9972068328448</v>
      </c>
      <c r="X319" s="3">
        <f>U319/MAX(U$2:U319)-1</f>
        <v>0</v>
      </c>
      <c r="Y319" s="3">
        <f>V319/MAX(V$2:V319)-1</f>
        <v>-0.22289852468261728</v>
      </c>
      <c r="Z319" s="3">
        <f>W319/MAX(W$2:W319)-1</f>
        <v>-0.18889788258673101</v>
      </c>
      <c r="AA319" s="2"/>
      <c r="AF319" s="2"/>
      <c r="AG319" s="2"/>
      <c r="AH319" s="2"/>
      <c r="AI319" s="2"/>
    </row>
    <row r="320" spans="1:35" x14ac:dyDescent="0.25">
      <c r="A320" s="34">
        <v>41009</v>
      </c>
      <c r="B320" s="41">
        <v>20.39</v>
      </c>
      <c r="C320" s="4">
        <f t="shared" si="44"/>
        <v>8.3997873471557849E-2</v>
      </c>
      <c r="D320" s="41">
        <v>134.47999999999999</v>
      </c>
      <c r="E320" s="4">
        <f t="shared" si="45"/>
        <v>-1.6815323877759969E-2</v>
      </c>
      <c r="F320" s="44">
        <v>21.15</v>
      </c>
      <c r="G320" s="44">
        <v>22.7</v>
      </c>
      <c r="H320" s="41">
        <v>17.120892653101276</v>
      </c>
      <c r="I320" s="4">
        <f>G320/F320-1</f>
        <v>7.328605200945626E-2</v>
      </c>
      <c r="J320" s="4">
        <f>F320/B320-1</f>
        <v>3.7273173124080294E-2</v>
      </c>
      <c r="K320" s="41">
        <v>43.68</v>
      </c>
      <c r="L320" s="4">
        <f t="shared" si="46"/>
        <v>8.1455805892547639E-2</v>
      </c>
      <c r="M320" s="43">
        <v>9.94</v>
      </c>
      <c r="N320" s="4">
        <f t="shared" si="47"/>
        <v>-8.0481036077705959E-2</v>
      </c>
      <c r="O320" s="4" t="str">
        <f>IF(J320&lt;-2.5%,L321+IF(AC$2="Yes",E321,0),"")</f>
        <v/>
      </c>
      <c r="P320" s="4">
        <f>IF(AND(I320&gt;5%,I320&lt;20%),N321-IF(AC$2="Yes",E321,0),"")</f>
        <v>2.0063719616928433E-2</v>
      </c>
      <c r="Q320" s="4">
        <f>IF(COUNT(O320:P320)=2,"",IF(COUNT(O320:P320)=1,SUM(O320:P320)+IF(AC$2="Yes",IF(O320&lt;&gt;"",E321,-E321),0),""))</f>
        <v>1.1958425149349639E-2</v>
      </c>
      <c r="R320" s="4" t="str">
        <f>IF(O320&lt;&gt;"",E321,"")</f>
        <v/>
      </c>
      <c r="S320" s="4">
        <f>IF(P320&lt;&gt;"",-E321,"")</f>
        <v>-8.1052944675787941E-3</v>
      </c>
      <c r="T320" s="4">
        <f t="shared" si="40"/>
        <v>-8.1052944675787941E-3</v>
      </c>
      <c r="U320" s="43">
        <f t="shared" si="41"/>
        <v>158.76806361978751</v>
      </c>
      <c r="V320" s="43">
        <f t="shared" si="42"/>
        <v>158.37133115486003</v>
      </c>
      <c r="W320" s="43">
        <f t="shared" si="43"/>
        <v>242.86719546680834</v>
      </c>
      <c r="X320" s="3">
        <f>U320/MAX(U$2:U320)-1</f>
        <v>0</v>
      </c>
      <c r="Y320" s="3">
        <f>V320/MAX(V$2:V320)-1</f>
        <v>-0.20730697856794789</v>
      </c>
      <c r="Z320" s="3">
        <f>W320/MAX(W$2:W320)-1</f>
        <v>-0.17919837862716559</v>
      </c>
      <c r="AA320" s="2"/>
      <c r="AF320" s="2"/>
      <c r="AG320" s="2"/>
      <c r="AH320" s="2"/>
      <c r="AI320" s="2"/>
    </row>
    <row r="321" spans="1:35" x14ac:dyDescent="0.25">
      <c r="A321" s="34">
        <v>41010</v>
      </c>
      <c r="B321" s="41">
        <v>20.02</v>
      </c>
      <c r="C321" s="4">
        <f t="shared" si="44"/>
        <v>-1.814615007356557E-2</v>
      </c>
      <c r="D321" s="41">
        <v>135.57</v>
      </c>
      <c r="E321" s="4">
        <f t="shared" si="45"/>
        <v>8.1052944675787941E-3</v>
      </c>
      <c r="F321" s="44">
        <v>20.7</v>
      </c>
      <c r="G321" s="44">
        <v>22.35</v>
      </c>
      <c r="H321" s="41">
        <v>17.648003079810135</v>
      </c>
      <c r="I321" s="4">
        <f>G321/F321-1</f>
        <v>7.9710144927536364E-2</v>
      </c>
      <c r="J321" s="4">
        <f>F321/B321-1</f>
        <v>3.3966033966033926E-2</v>
      </c>
      <c r="K321" s="41">
        <v>42.59</v>
      </c>
      <c r="L321" s="4">
        <f t="shared" si="46"/>
        <v>-2.4954212454212366E-2</v>
      </c>
      <c r="M321" s="43">
        <v>10.220000000000001</v>
      </c>
      <c r="N321" s="4">
        <f t="shared" si="47"/>
        <v>2.8169014084507227E-2</v>
      </c>
      <c r="O321" s="4" t="str">
        <f>IF(J321&lt;-2.5%,L322+IF(AC$2="Yes",E322,0),"")</f>
        <v/>
      </c>
      <c r="P321" s="4">
        <f>IF(AND(I321&gt;5%,I321&lt;20%),N322-IF(AC$2="Yes",E322,0),"")</f>
        <v>7.1092742146769528E-2</v>
      </c>
      <c r="Q321" s="4">
        <f>IF(COUNT(O321:P321)=2,"",IF(COUNT(O321:P321)=1,SUM(O321:P321)+IF(AC$2="Yes",IF(O321&lt;&gt;"",E322,-E322),0),""))</f>
        <v>5.8036756309194804E-2</v>
      </c>
      <c r="R321" s="4" t="str">
        <f>IF(O321&lt;&gt;"",E322,"")</f>
        <v/>
      </c>
      <c r="S321" s="4">
        <f>IF(P321&lt;&gt;"",-E322,"")</f>
        <v>-1.3055985837574724E-2</v>
      </c>
      <c r="T321" s="4">
        <f t="shared" si="40"/>
        <v>-1.3055985837574724E-2</v>
      </c>
      <c r="U321" s="43">
        <f t="shared" si="41"/>
        <v>158.76806361978751</v>
      </c>
      <c r="V321" s="43">
        <f t="shared" si="42"/>
        <v>169.63038336409315</v>
      </c>
      <c r="W321" s="43">
        <f t="shared" si="43"/>
        <v>256.96241970561306</v>
      </c>
      <c r="X321" s="3">
        <f>U321/MAX(U$2:U321)-1</f>
        <v>0</v>
      </c>
      <c r="Y321" s="3">
        <f>V321/MAX(V$2:V321)-1</f>
        <v>-0.15095225799373524</v>
      </c>
      <c r="Z321" s="3">
        <f>W321/MAX(W$2:W321)-1</f>
        <v>-0.13156171494935842</v>
      </c>
      <c r="AA321" s="2"/>
      <c r="AF321" s="2"/>
      <c r="AG321" s="2"/>
      <c r="AH321" s="2"/>
      <c r="AI321" s="2"/>
    </row>
    <row r="322" spans="1:35" x14ac:dyDescent="0.25">
      <c r="A322" s="34">
        <v>41011</v>
      </c>
      <c r="B322" s="41">
        <v>17.2</v>
      </c>
      <c r="C322" s="4">
        <f t="shared" si="44"/>
        <v>-0.14085914085914086</v>
      </c>
      <c r="D322" s="41">
        <v>137.34</v>
      </c>
      <c r="E322" s="4">
        <f t="shared" si="45"/>
        <v>1.3055985837574724E-2</v>
      </c>
      <c r="F322" s="44">
        <v>18.2</v>
      </c>
      <c r="G322" s="44">
        <v>20</v>
      </c>
      <c r="H322" s="41">
        <v>17.566547974390112</v>
      </c>
      <c r="I322" s="4">
        <f>G322/F322-1</f>
        <v>9.8901098901098994E-2</v>
      </c>
      <c r="J322" s="4">
        <f>F322/B322-1</f>
        <v>5.8139534883721034E-2</v>
      </c>
      <c r="K322" s="41">
        <v>38.92</v>
      </c>
      <c r="L322" s="4">
        <f t="shared" si="46"/>
        <v>-8.6170462549894355E-2</v>
      </c>
      <c r="M322" s="43">
        <v>11.08</v>
      </c>
      <c r="N322" s="4">
        <f t="shared" si="47"/>
        <v>8.4148727984344251E-2</v>
      </c>
      <c r="O322" s="4" t="str">
        <f>IF(J322&lt;-2.5%,L323+IF(AC$2="Yes",E323,0),"")</f>
        <v/>
      </c>
      <c r="P322" s="4">
        <f>IF(AND(I322&gt;5%,I322&lt;20%),N323-IF(AC$2="Yes",E323,0),"")</f>
        <v>-5.2211066477618417E-2</v>
      </c>
      <c r="Q322" s="4">
        <f>IF(COUNT(O322:P322)=2,"",IF(COUNT(O322:P322)=1,SUM(O322:P322)+IF(AC$2="Yes",IF(O322&lt;&gt;"",E323,-E323),0),""))</f>
        <v>-4.0342710572565332E-2</v>
      </c>
      <c r="R322" s="4" t="str">
        <f>IF(O322&lt;&gt;"",E323,"")</f>
        <v/>
      </c>
      <c r="S322" s="4">
        <f>IF(P322&lt;&gt;"",-E323,"")</f>
        <v>1.1868355905053085E-2</v>
      </c>
      <c r="T322" s="4">
        <f t="shared" si="40"/>
        <v>1.1868355905053085E-2</v>
      </c>
      <c r="U322" s="43">
        <f t="shared" si="41"/>
        <v>158.76806361978751</v>
      </c>
      <c r="V322" s="43">
        <f t="shared" si="42"/>
        <v>160.77380014164657</v>
      </c>
      <c r="W322" s="43">
        <f t="shared" si="43"/>
        <v>246.59585917940345</v>
      </c>
      <c r="X322" s="3">
        <f>U322/MAX(U$2:U322)-1</f>
        <v>0</v>
      </c>
      <c r="Y322" s="3">
        <f>V322/MAX(V$2:V322)-1</f>
        <v>-0.19528194609429617</v>
      </c>
      <c r="Z322" s="3">
        <f>W322/MAX(W$2:W322)-1</f>
        <v>-0.16659686933329143</v>
      </c>
      <c r="AA322" s="2"/>
      <c r="AF322" s="2"/>
      <c r="AG322" s="2"/>
      <c r="AH322" s="2"/>
      <c r="AI322" s="2"/>
    </row>
    <row r="323" spans="1:35" x14ac:dyDescent="0.25">
      <c r="A323" s="34">
        <v>41012</v>
      </c>
      <c r="B323" s="41">
        <v>19.55</v>
      </c>
      <c r="C323" s="4">
        <f t="shared" si="44"/>
        <v>0.13662790697674421</v>
      </c>
      <c r="D323" s="41">
        <v>135.71</v>
      </c>
      <c r="E323" s="4">
        <f t="shared" si="45"/>
        <v>-1.1868355905053085E-2</v>
      </c>
      <c r="F323" s="44">
        <v>19.95</v>
      </c>
      <c r="G323" s="44">
        <v>21.7</v>
      </c>
      <c r="H323" s="41">
        <v>17.927175615410093</v>
      </c>
      <c r="I323" s="4">
        <f>G323/F323-1</f>
        <v>8.7719298245614086E-2</v>
      </c>
      <c r="J323" s="4">
        <f>F323/B323-1</f>
        <v>2.0460358056265893E-2</v>
      </c>
      <c r="K323" s="41">
        <v>41.1</v>
      </c>
      <c r="L323" s="4">
        <f t="shared" si="46"/>
        <v>5.6012332990750258E-2</v>
      </c>
      <c r="M323" s="43">
        <v>10.37</v>
      </c>
      <c r="N323" s="4">
        <f t="shared" si="47"/>
        <v>-6.4079422382671503E-2</v>
      </c>
      <c r="O323" s="4" t="str">
        <f>IF(J323&lt;-2.5%,L324+IF(AC$2="Yes",E324,0),"")</f>
        <v/>
      </c>
      <c r="P323" s="4">
        <f>IF(AND(I323&gt;5%,I323&lt;20%),N324-IF(AC$2="Yes",E324,0),"")</f>
        <v>1.9949581923051074E-2</v>
      </c>
      <c r="Q323" s="4">
        <f>IF(COUNT(O323:P323)=2,"",IF(COUNT(O323:P323)=1,SUM(O323:P323)+IF(AC$2="Yes",IF(O323&lt;&gt;"",E324,-E324),0),""))</f>
        <v>2.0612760760277515E-2</v>
      </c>
      <c r="R323" s="4" t="str">
        <f>IF(O323&lt;&gt;"",E324,"")</f>
        <v/>
      </c>
      <c r="S323" s="4">
        <f>IF(P323&lt;&gt;"",-E324,"")</f>
        <v>6.6317883722644133E-4</v>
      </c>
      <c r="T323" s="4">
        <f t="shared" si="40"/>
        <v>6.6317883722644133E-4</v>
      </c>
      <c r="U323" s="43">
        <f t="shared" si="41"/>
        <v>158.76806361978751</v>
      </c>
      <c r="V323" s="43">
        <f t="shared" si="42"/>
        <v>163.9811702386526</v>
      </c>
      <c r="W323" s="43">
        <f t="shared" si="43"/>
        <v>251.67888062914358</v>
      </c>
      <c r="X323" s="3">
        <f>U323/MAX(U$2:U323)-1</f>
        <v>0</v>
      </c>
      <c r="Y323" s="3">
        <f>V323/MAX(V$2:V323)-1</f>
        <v>-0.17922815735294617</v>
      </c>
      <c r="Z323" s="3">
        <f>W323/MAX(W$2:W323)-1</f>
        <v>-0.14941812998399229</v>
      </c>
      <c r="AA323" s="2"/>
      <c r="AF323" s="2"/>
      <c r="AG323" s="2"/>
      <c r="AH323" s="2"/>
      <c r="AI323" s="2"/>
    </row>
    <row r="324" spans="1:35" x14ac:dyDescent="0.25">
      <c r="A324" s="34">
        <v>41015</v>
      </c>
      <c r="B324" s="41">
        <v>19.55</v>
      </c>
      <c r="C324" s="4">
        <f t="shared" si="44"/>
        <v>0</v>
      </c>
      <c r="D324" s="41">
        <v>135.62</v>
      </c>
      <c r="E324" s="4">
        <f t="shared" si="45"/>
        <v>-6.6317883722644133E-4</v>
      </c>
      <c r="F324" s="44">
        <v>19.850000000000001</v>
      </c>
      <c r="G324" s="44">
        <v>21.35</v>
      </c>
      <c r="H324" s="41">
        <v>18.222234594426439</v>
      </c>
      <c r="I324" s="4">
        <f>G324/F324-1</f>
        <v>7.5566750629722845E-2</v>
      </c>
      <c r="J324" s="4">
        <f>F324/B324-1</f>
        <v>1.5345268542199531E-2</v>
      </c>
      <c r="K324" s="41">
        <v>40.4</v>
      </c>
      <c r="L324" s="4">
        <f t="shared" si="46"/>
        <v>-1.7031630170316392E-2</v>
      </c>
      <c r="M324" s="43">
        <v>10.57</v>
      </c>
      <c r="N324" s="4">
        <f t="shared" si="47"/>
        <v>1.9286403085824633E-2</v>
      </c>
      <c r="O324" s="4" t="str">
        <f>IF(J324&lt;-2.5%,L325+IF(AC$2="Yes",E325,0),"")</f>
        <v/>
      </c>
      <c r="P324" s="4">
        <f>IF(AND(I324&gt;5%,I324&lt;20%),N325-IF(AC$2="Yes",E325,0),"")</f>
        <v>3.6267161975339635E-2</v>
      </c>
      <c r="Q324" s="4">
        <f>IF(COUNT(O324:P324)=2,"",IF(COUNT(O324:P324)=1,SUM(O324:P324)+IF(AC$2="Yes",IF(O324&lt;&gt;"",E325,-E325),0),""))</f>
        <v>2.1446339087860089E-2</v>
      </c>
      <c r="R324" s="4" t="str">
        <f>IF(O324&lt;&gt;"",E325,"")</f>
        <v/>
      </c>
      <c r="S324" s="4">
        <f>IF(P324&lt;&gt;"",-E325,"")</f>
        <v>-1.4820822887479546E-2</v>
      </c>
      <c r="T324" s="4">
        <f t="shared" ref="T324:T387" si="48">IF(COUNT(R324:S324)=2,"",IF(COUNT(R324:S324)=1,SUM(R324:S324),""))</f>
        <v>-1.4820822887479546E-2</v>
      </c>
      <c r="U324" s="43">
        <f t="shared" ref="U324:U387" si="49">IF(O324&lt;&gt;"",(1+O324)*U323,U323)</f>
        <v>158.76806361978751</v>
      </c>
      <c r="V324" s="43">
        <f t="shared" ref="V324:V387" si="50">IF(P324&lt;&gt;"",(1+P324)*V323,V323)</f>
        <v>169.92830190060354</v>
      </c>
      <c r="W324" s="43">
        <f t="shared" ref="W324:W387" si="51">IF(Q324&lt;&gt;"",(1+Q324)*W323,W323)</f>
        <v>257.07647124436926</v>
      </c>
      <c r="X324" s="3">
        <f>U324/MAX(U$2:U324)-1</f>
        <v>0</v>
      </c>
      <c r="Y324" s="3">
        <f>V324/MAX(V$2:V324)-1</f>
        <v>-0.14946109199086755</v>
      </c>
      <c r="Z324" s="3">
        <f>W324/MAX(W$2:W324)-1</f>
        <v>-0.13117626277764283</v>
      </c>
      <c r="AA324" s="2"/>
      <c r="AF324" s="2"/>
      <c r="AG324" s="2"/>
      <c r="AH324" s="2"/>
      <c r="AI324" s="2"/>
    </row>
    <row r="325" spans="1:35" x14ac:dyDescent="0.25">
      <c r="A325" s="34">
        <v>41016</v>
      </c>
      <c r="B325" s="41">
        <v>18.46</v>
      </c>
      <c r="C325" s="4">
        <f t="shared" si="44"/>
        <v>-5.5754475703324813E-2</v>
      </c>
      <c r="D325" s="41">
        <v>137.63</v>
      </c>
      <c r="E325" s="4">
        <f t="shared" si="45"/>
        <v>1.4820822887479546E-2</v>
      </c>
      <c r="F325" s="44">
        <v>18.2</v>
      </c>
      <c r="G325" s="44">
        <v>19.95</v>
      </c>
      <c r="H325" s="41">
        <v>18.265464668167088</v>
      </c>
      <c r="I325" s="4">
        <f>G325/F325-1</f>
        <v>9.6153846153846256E-2</v>
      </c>
      <c r="J325" s="4">
        <f>F325/B325-1</f>
        <v>-1.4084507042253613E-2</v>
      </c>
      <c r="K325" s="41">
        <v>38.19</v>
      </c>
      <c r="L325" s="4">
        <f t="shared" si="46"/>
        <v>-5.4702970297029752E-2</v>
      </c>
      <c r="M325" s="43">
        <v>11.11</v>
      </c>
      <c r="N325" s="4">
        <f t="shared" si="47"/>
        <v>5.108798486281918E-2</v>
      </c>
      <c r="O325" s="4" t="str">
        <f>IF(J325&lt;-2.5%,L326+IF(AC$2="Yes",E326,0),"")</f>
        <v/>
      </c>
      <c r="P325" s="4">
        <f>IF(AND(I325&gt;5%,I325&lt;20%),N326-IF(AC$2="Yes",E326,0),"")</f>
        <v>-1.3686757035799468E-2</v>
      </c>
      <c r="Q325" s="4">
        <f>IF(COUNT(O325:P325)=2,"",IF(COUNT(O325:P325)=1,SUM(O325:P325)+IF(AC$2="Yes",IF(O325&lt;&gt;"",E326,-E326),0),""))</f>
        <v>-1.0271803900581911E-2</v>
      </c>
      <c r="R325" s="4" t="str">
        <f>IF(O325&lt;&gt;"",E326,"")</f>
        <v/>
      </c>
      <c r="S325" s="4">
        <f>IF(P325&lt;&gt;"",-E326,"")</f>
        <v>3.4149531352175577E-3</v>
      </c>
      <c r="T325" s="4">
        <f t="shared" si="48"/>
        <v>3.4149531352175577E-3</v>
      </c>
      <c r="U325" s="43">
        <f t="shared" si="49"/>
        <v>158.76806361978751</v>
      </c>
      <c r="V325" s="43">
        <f t="shared" si="50"/>
        <v>167.60253451898402</v>
      </c>
      <c r="W325" s="43">
        <f t="shared" si="51"/>
        <v>254.4358321442935</v>
      </c>
      <c r="X325" s="3">
        <f>U325/MAX(U$2:U325)-1</f>
        <v>0</v>
      </c>
      <c r="Y325" s="3">
        <f>V325/MAX(V$2:V325)-1</f>
        <v>-0.1611022113742826</v>
      </c>
      <c r="Z325" s="3">
        <f>W325/MAX(W$2:W325)-1</f>
        <v>-0.14010064983056159</v>
      </c>
      <c r="AA325" s="2"/>
      <c r="AF325" s="2"/>
      <c r="AG325" s="2"/>
      <c r="AH325" s="2"/>
      <c r="AI325" s="2"/>
    </row>
    <row r="326" spans="1:35" x14ac:dyDescent="0.25">
      <c r="A326" s="34">
        <v>41017</v>
      </c>
      <c r="B326" s="41">
        <v>18.64</v>
      </c>
      <c r="C326" s="4">
        <f t="shared" si="44"/>
        <v>9.750812567713929E-3</v>
      </c>
      <c r="D326" s="41">
        <v>137.16</v>
      </c>
      <c r="E326" s="4">
        <f t="shared" si="45"/>
        <v>-3.4149531352175577E-3</v>
      </c>
      <c r="F326" s="44">
        <v>20.55</v>
      </c>
      <c r="G326" s="44">
        <v>22.45</v>
      </c>
      <c r="H326" s="41">
        <v>18.333562001227616</v>
      </c>
      <c r="I326" s="4">
        <f>G326/F326-1</f>
        <v>9.2457420924574096E-2</v>
      </c>
      <c r="J326" s="4">
        <f>F326/B326-1</f>
        <v>0.10246781115879822</v>
      </c>
      <c r="K326" s="41">
        <v>38.799999999999997</v>
      </c>
      <c r="L326" s="4">
        <f t="shared" si="46"/>
        <v>1.5972767740246141E-2</v>
      </c>
      <c r="M326" s="43">
        <v>10.92</v>
      </c>
      <c r="N326" s="4">
        <f t="shared" si="47"/>
        <v>-1.7101710171017026E-2</v>
      </c>
      <c r="O326" s="4" t="str">
        <f>IF(J326&lt;-2.5%,L327+IF(AC$2="Yes",E327,0),"")</f>
        <v/>
      </c>
      <c r="P326" s="4">
        <f>IF(AND(I326&gt;5%,I326&lt;20%),N327-IF(AC$2="Yes",E327,0),"")</f>
        <v>-9.1014264242605947E-4</v>
      </c>
      <c r="Q326" s="4">
        <f>IF(COUNT(O326:P326)=2,"",IF(COUNT(O326:P326)=1,SUM(O326:P326)+IF(AC$2="Yes",IF(O326&lt;&gt;"",E327,-E327),0),""))</f>
        <v>5.505722041155181E-3</v>
      </c>
      <c r="R326" s="4" t="str">
        <f>IF(O326&lt;&gt;"",E327,"")</f>
        <v/>
      </c>
      <c r="S326" s="4">
        <f>IF(P326&lt;&gt;"",-E327,"")</f>
        <v>6.4158646835812405E-3</v>
      </c>
      <c r="T326" s="4">
        <f t="shared" si="48"/>
        <v>6.4158646835812405E-3</v>
      </c>
      <c r="U326" s="43">
        <f t="shared" si="49"/>
        <v>158.76806361978751</v>
      </c>
      <c r="V326" s="43">
        <f t="shared" si="50"/>
        <v>167.44999230533961</v>
      </c>
      <c r="W326" s="43">
        <f t="shared" si="51"/>
        <v>255.83668511338999</v>
      </c>
      <c r="X326" s="3">
        <f>U326/MAX(U$2:U326)-1</f>
        <v>0</v>
      </c>
      <c r="Y326" s="3">
        <f>V326/MAX(V$2:V326)-1</f>
        <v>-0.16186572802434784</v>
      </c>
      <c r="Z326" s="3">
        <f>W326/MAX(W$2:W326)-1</f>
        <v>-0.13536628302515874</v>
      </c>
      <c r="AA326" s="2"/>
      <c r="AF326" s="2"/>
      <c r="AG326" s="2"/>
      <c r="AH326" s="2"/>
      <c r="AI326" s="2"/>
    </row>
    <row r="327" spans="1:35" x14ac:dyDescent="0.25">
      <c r="A327" s="34">
        <v>41018</v>
      </c>
      <c r="B327" s="41">
        <v>18.36</v>
      </c>
      <c r="C327" s="4">
        <f t="shared" si="44"/>
        <v>-1.5021459227467893E-2</v>
      </c>
      <c r="D327" s="41">
        <v>136.28</v>
      </c>
      <c r="E327" s="4">
        <f t="shared" si="45"/>
        <v>-6.4158646835812405E-3</v>
      </c>
      <c r="F327" s="44">
        <v>20.399999999999999</v>
      </c>
      <c r="G327" s="44">
        <v>22.45</v>
      </c>
      <c r="H327" s="41">
        <v>18.338368910095323</v>
      </c>
      <c r="I327" s="4">
        <f>G327/F327-1</f>
        <v>0.10049019607843146</v>
      </c>
      <c r="J327" s="4">
        <f>F327/B327-1</f>
        <v>0.11111111111111116</v>
      </c>
      <c r="K327" s="41">
        <v>39.11</v>
      </c>
      <c r="L327" s="4">
        <f t="shared" si="46"/>
        <v>7.9896907216494562E-3</v>
      </c>
      <c r="M327" s="43">
        <v>10.84</v>
      </c>
      <c r="N327" s="4">
        <f t="shared" si="47"/>
        <v>-7.3260073260073E-3</v>
      </c>
      <c r="O327" s="4" t="str">
        <f>IF(J327&lt;-2.5%,L328+IF(AC$2="Yes",E328,0),"")</f>
        <v/>
      </c>
      <c r="P327" s="4">
        <f>IF(AND(I327&gt;5%,I327&lt;20%),N328-IF(AC$2="Yes",E328,0),"")</f>
        <v>3.3367648763074298E-2</v>
      </c>
      <c r="Q327" s="4">
        <f>IF(COUNT(O327:P327)=2,"",IF(COUNT(O327:P327)=1,SUM(O327:P327)+IF(AC$2="Yes",IF(O327&lt;&gt;"",E328,-E328),0),""))</f>
        <v>3.1679946972642981E-2</v>
      </c>
      <c r="R327" s="4" t="str">
        <f>IF(O327&lt;&gt;"",E328,"")</f>
        <v/>
      </c>
      <c r="S327" s="4">
        <f>IF(P327&lt;&gt;"",-E328,"")</f>
        <v>-1.6877017904313174E-3</v>
      </c>
      <c r="T327" s="4">
        <f t="shared" si="48"/>
        <v>-1.6877017904313174E-3</v>
      </c>
      <c r="U327" s="43">
        <f t="shared" si="49"/>
        <v>158.76806361978751</v>
      </c>
      <c r="V327" s="43">
        <f t="shared" si="50"/>
        <v>173.03740483396368</v>
      </c>
      <c r="W327" s="43">
        <f t="shared" si="51"/>
        <v>263.94157773143894</v>
      </c>
      <c r="X327" s="3">
        <f>U327/MAX(U$2:U327)-1</f>
        <v>0</v>
      </c>
      <c r="Y327" s="3">
        <f>V327/MAX(V$2:V327)-1</f>
        <v>-0.13389915802076924</v>
      </c>
      <c r="Z327" s="3">
        <f>W327/MAX(W$2:W327)-1</f>
        <v>-0.10797473272063662</v>
      </c>
      <c r="AA327" s="2"/>
      <c r="AF327" s="2"/>
      <c r="AG327" s="2"/>
      <c r="AH327" s="2"/>
      <c r="AI327" s="2"/>
    </row>
    <row r="328" spans="1:35" x14ac:dyDescent="0.25">
      <c r="A328" s="34">
        <v>41019</v>
      </c>
      <c r="B328" s="41">
        <v>17.440000000000001</v>
      </c>
      <c r="C328" s="4">
        <f t="shared" si="44"/>
        <v>-5.0108932461873534E-2</v>
      </c>
      <c r="D328" s="41">
        <v>136.51</v>
      </c>
      <c r="E328" s="4">
        <f t="shared" si="45"/>
        <v>1.6877017904313174E-3</v>
      </c>
      <c r="F328" s="44">
        <v>19.7</v>
      </c>
      <c r="G328" s="44">
        <v>21.9</v>
      </c>
      <c r="H328" s="41">
        <v>18.17502910825981</v>
      </c>
      <c r="I328" s="4">
        <f>G328/F328-1</f>
        <v>0.11167512690355319</v>
      </c>
      <c r="J328" s="4">
        <f>F328/B328-1</f>
        <v>0.12958715596330261</v>
      </c>
      <c r="K328" s="41">
        <v>37.83</v>
      </c>
      <c r="L328" s="4">
        <f t="shared" si="46"/>
        <v>-3.2728202505753035E-2</v>
      </c>
      <c r="M328" s="43">
        <v>11.22</v>
      </c>
      <c r="N328" s="4">
        <f t="shared" si="47"/>
        <v>3.5055350553505615E-2</v>
      </c>
      <c r="O328" s="4" t="str">
        <f>IF(J328&lt;-2.5%,L329+IF(AC$2="Yes",E329,0),"")</f>
        <v/>
      </c>
      <c r="P328" s="4">
        <f>IF(AND(I328&gt;5%,I328&lt;20%),N329-IF(AC$2="Yes",E329,0),"")</f>
        <v>-2.6335067028056769E-2</v>
      </c>
      <c r="Q328" s="4">
        <f>IF(COUNT(O328:P328)=2,"",IF(COUNT(O328:P328)=1,SUM(O328:P328)+IF(AC$2="Yes",IF(O328&lt;&gt;"",E329,-E329),0),""))</f>
        <v>-1.7910775767343456E-2</v>
      </c>
      <c r="R328" s="4" t="str">
        <f>IF(O328&lt;&gt;"",E329,"")</f>
        <v/>
      </c>
      <c r="S328" s="4">
        <f>IF(P328&lt;&gt;"",-E329,"")</f>
        <v>8.4242912607133125E-3</v>
      </c>
      <c r="T328" s="4">
        <f t="shared" si="48"/>
        <v>8.4242912607133125E-3</v>
      </c>
      <c r="U328" s="43">
        <f t="shared" si="49"/>
        <v>158.76806361978751</v>
      </c>
      <c r="V328" s="43">
        <f t="shared" si="50"/>
        <v>168.48045317930024</v>
      </c>
      <c r="W328" s="43">
        <f t="shared" si="51"/>
        <v>259.21417931701228</v>
      </c>
      <c r="X328" s="3">
        <f>U328/MAX(U$2:U328)-1</f>
        <v>0</v>
      </c>
      <c r="Y328" s="3">
        <f>V328/MAX(V$2:V328)-1</f>
        <v>-0.15670798174734868</v>
      </c>
      <c r="Z328" s="3">
        <f>W328/MAX(W$2:W328)-1</f>
        <v>-0.12395159726168192</v>
      </c>
      <c r="AA328" s="2"/>
      <c r="AF328" s="2"/>
      <c r="AG328" s="2"/>
      <c r="AH328" s="2"/>
      <c r="AI328" s="2"/>
    </row>
    <row r="329" spans="1:35" x14ac:dyDescent="0.25">
      <c r="A329" s="34">
        <v>41022</v>
      </c>
      <c r="B329" s="41">
        <v>18.97</v>
      </c>
      <c r="C329" s="4">
        <f t="shared" si="44"/>
        <v>8.7729357798165042E-2</v>
      </c>
      <c r="D329" s="41">
        <v>135.36000000000001</v>
      </c>
      <c r="E329" s="4">
        <f t="shared" si="45"/>
        <v>-8.4242912607133125E-3</v>
      </c>
      <c r="F329" s="6">
        <v>20.6</v>
      </c>
      <c r="G329" s="44">
        <v>22.5</v>
      </c>
      <c r="H329" s="41">
        <v>18.319569270394389</v>
      </c>
      <c r="I329" s="4">
        <f>G329/F329-1</f>
        <v>9.2233009708737823E-2</v>
      </c>
      <c r="J329" s="4">
        <f>F329/B329-1</f>
        <v>8.5925144965735445E-2</v>
      </c>
      <c r="K329" s="41">
        <v>39.049999999999997</v>
      </c>
      <c r="L329" s="4">
        <f t="shared" si="46"/>
        <v>3.2249537404176465E-2</v>
      </c>
      <c r="M329" s="43">
        <v>10.83</v>
      </c>
      <c r="N329" s="4">
        <f t="shared" si="47"/>
        <v>-3.4759358288770081E-2</v>
      </c>
      <c r="O329" s="4" t="str">
        <f>IF(J329&lt;-2.5%,L330+IF(AC$2="Yes",E330,0),"")</f>
        <v/>
      </c>
      <c r="P329" s="4">
        <f>IF(AND(I329&gt;5%,I329&lt;20%),N330-IF(AC$2="Yes",E330,0),"")</f>
        <v>2.1089140357426039E-2</v>
      </c>
      <c r="Q329" s="4">
        <f>IF(COUNT(O329:P329)=2,"",IF(COUNT(O329:P329)=1,SUM(O329:P329)+IF(AC$2="Yes",IF(O329&lt;&gt;"",E330,-E330),0),""))</f>
        <v>1.7247532792414422E-2</v>
      </c>
      <c r="R329" s="4" t="str">
        <f>IF(O329&lt;&gt;"",E330,"")</f>
        <v/>
      </c>
      <c r="S329" s="4">
        <f>IF(P329&lt;&gt;"",-E330,"")</f>
        <v>-3.8416075650116177E-3</v>
      </c>
      <c r="T329" s="4">
        <f t="shared" si="48"/>
        <v>-3.8416075650116177E-3</v>
      </c>
      <c r="U329" s="43">
        <f t="shared" si="49"/>
        <v>158.76806361978751</v>
      </c>
      <c r="V329" s="43">
        <f t="shared" si="50"/>
        <v>172.03356110388125</v>
      </c>
      <c r="W329" s="43">
        <f t="shared" si="51"/>
        <v>263.68498437504127</v>
      </c>
      <c r="X329" s="3">
        <f>U329/MAX(U$2:U329)-1</f>
        <v>0</v>
      </c>
      <c r="Y329" s="3">
        <f>V329/MAX(V$2:V329)-1</f>
        <v>-0.13892367801212147</v>
      </c>
      <c r="Z329" s="3">
        <f>W329/MAX(W$2:W329)-1</f>
        <v>-0.1088419237077104</v>
      </c>
      <c r="AA329" s="2"/>
      <c r="AF329" s="2"/>
      <c r="AG329" s="2"/>
      <c r="AH329" s="2"/>
      <c r="AI329" s="2"/>
    </row>
    <row r="330" spans="1:35" x14ac:dyDescent="0.25">
      <c r="A330" s="34">
        <v>41023</v>
      </c>
      <c r="B330" s="41">
        <v>18.100000000000001</v>
      </c>
      <c r="C330" s="4">
        <f t="shared" si="44"/>
        <v>-4.5861887190300377E-2</v>
      </c>
      <c r="D330" s="41">
        <v>135.88</v>
      </c>
      <c r="E330" s="4">
        <f t="shared" si="45"/>
        <v>3.8416075650116177E-3</v>
      </c>
      <c r="F330" s="6">
        <v>19.75</v>
      </c>
      <c r="G330" s="44">
        <v>21.8</v>
      </c>
      <c r="H330" s="41">
        <v>18.279647584868137</v>
      </c>
      <c r="I330" s="4">
        <f>G330/F330-1</f>
        <v>0.10379746835443049</v>
      </c>
      <c r="J330" s="4">
        <f>F330/B330-1</f>
        <v>9.1160220994475072E-2</v>
      </c>
      <c r="K330" s="41">
        <v>38.11</v>
      </c>
      <c r="L330" s="4">
        <f t="shared" si="46"/>
        <v>-2.4071702944942319E-2</v>
      </c>
      <c r="M330" s="43">
        <v>11.1</v>
      </c>
      <c r="N330" s="4">
        <f t="shared" si="47"/>
        <v>2.4930747922437657E-2</v>
      </c>
      <c r="O330" s="4" t="str">
        <f>IF(J330&lt;-2.5%,L331+IF(AC$2="Yes",E331,0),"")</f>
        <v/>
      </c>
      <c r="P330" s="4">
        <f>IF(AND(I330&gt;5%,I330&lt;20%),N331-IF(AC$2="Yes",E331,0),"")</f>
        <v>4.8473613442703734E-2</v>
      </c>
      <c r="Q330" s="4">
        <f>IF(COUNT(O330:P330)=2,"",IF(COUNT(O330:P330)=1,SUM(O330:P330)+IF(AC$2="Yes",IF(O330&lt;&gt;"",E331,-E331),0),""))</f>
        <v>3.4785064723245274E-2</v>
      </c>
      <c r="R330" s="4" t="str">
        <f>IF(O330&lt;&gt;"",E331,"")</f>
        <v/>
      </c>
      <c r="S330" s="4">
        <f>IF(P330&lt;&gt;"",-E331,"")</f>
        <v>-1.368854871945846E-2</v>
      </c>
      <c r="T330" s="4">
        <f t="shared" si="48"/>
        <v>-1.368854871945846E-2</v>
      </c>
      <c r="U330" s="43">
        <f t="shared" si="49"/>
        <v>158.76806361978751</v>
      </c>
      <c r="V330" s="43">
        <f t="shared" si="50"/>
        <v>180.37264944400255</v>
      </c>
      <c r="W330" s="43">
        <f t="shared" si="51"/>
        <v>272.85728362307498</v>
      </c>
      <c r="X330" s="3">
        <f>U330/MAX(U$2:U330)-1</f>
        <v>0</v>
      </c>
      <c r="Y330" s="3">
        <f>V330/MAX(V$2:V330)-1</f>
        <v>-9.7184197235415937E-2</v>
      </c>
      <c r="Z330" s="3">
        <f>W330/MAX(W$2:W330)-1</f>
        <v>-7.7842932345240423E-2</v>
      </c>
      <c r="AA330" s="2"/>
      <c r="AF330" s="2"/>
      <c r="AG330" s="2"/>
      <c r="AH330" s="2"/>
      <c r="AI330" s="2"/>
    </row>
    <row r="331" spans="1:35" x14ac:dyDescent="0.25">
      <c r="A331" s="34">
        <v>41024</v>
      </c>
      <c r="B331" s="41">
        <v>16.82</v>
      </c>
      <c r="C331" s="4">
        <f t="shared" si="44"/>
        <v>-7.0718232044198914E-2</v>
      </c>
      <c r="D331" s="41">
        <v>137.74</v>
      </c>
      <c r="E331" s="4">
        <f t="shared" si="45"/>
        <v>1.368854871945846E-2</v>
      </c>
      <c r="F331" s="6">
        <v>18.55</v>
      </c>
      <c r="G331" s="44">
        <v>20.8</v>
      </c>
      <c r="H331" s="41">
        <v>18.014257114892111</v>
      </c>
      <c r="I331" s="4">
        <f>G331/F331-1</f>
        <v>0.12129380053908356</v>
      </c>
      <c r="J331" s="4">
        <f>F331/B331-1</f>
        <v>0.10285374554102256</v>
      </c>
      <c r="K331" s="41">
        <v>35.74</v>
      </c>
      <c r="L331" s="4">
        <f t="shared" si="46"/>
        <v>-6.2188401994227149E-2</v>
      </c>
      <c r="M331" s="43">
        <v>11.79</v>
      </c>
      <c r="N331" s="4">
        <f t="shared" si="47"/>
        <v>6.2162162162162193E-2</v>
      </c>
      <c r="O331" s="4" t="str">
        <f>IF(J331&lt;-2.5%,L332+IF(AC$2="Yes",E332,0),"")</f>
        <v/>
      </c>
      <c r="P331" s="4">
        <f>IF(AND(I331&gt;5%,I331&lt;20%),N332-IF(AC$2="Yes",E332,0),"")</f>
        <v>2.7805580279153252E-2</v>
      </c>
      <c r="Q331" s="4">
        <f>IF(COUNT(O331:P331)=2,"",IF(COUNT(O331:P331)=1,SUM(O331:P331)+IF(AC$2="Yes",IF(O331&lt;&gt;"",E332,-E332),0),""))</f>
        <v>2.0835927309790891E-2</v>
      </c>
      <c r="R331" s="4" t="str">
        <f>IF(O331&lt;&gt;"",E332,"")</f>
        <v/>
      </c>
      <c r="S331" s="4">
        <f>IF(P331&lt;&gt;"",-E332,"")</f>
        <v>-6.969652969362361E-3</v>
      </c>
      <c r="T331" s="4">
        <f t="shared" si="48"/>
        <v>-6.969652969362361E-3</v>
      </c>
      <c r="U331" s="43">
        <f t="shared" si="49"/>
        <v>158.76806361978751</v>
      </c>
      <c r="V331" s="43">
        <f t="shared" si="50"/>
        <v>185.38801562828132</v>
      </c>
      <c r="W331" s="43">
        <f t="shared" si="51"/>
        <v>278.54251815059234</v>
      </c>
      <c r="X331" s="3">
        <f>U331/MAX(U$2:U331)-1</f>
        <v>0</v>
      </c>
      <c r="Y331" s="3">
        <f>V331/MAX(V$2:V331)-1</f>
        <v>-7.208087995435708E-2</v>
      </c>
      <c r="Z331" s="3">
        <f>W331/MAX(W$2:W331)-1</f>
        <v>-5.8628934715376002E-2</v>
      </c>
      <c r="AA331" s="2"/>
      <c r="AF331" s="2"/>
      <c r="AG331" s="2"/>
      <c r="AH331" s="2"/>
      <c r="AI331" s="2"/>
    </row>
    <row r="332" spans="1:35" x14ac:dyDescent="0.25">
      <c r="A332" s="34">
        <v>41025</v>
      </c>
      <c r="B332" s="41">
        <v>16.239999999999998</v>
      </c>
      <c r="C332" s="4">
        <f t="shared" si="44"/>
        <v>-3.4482758620689724E-2</v>
      </c>
      <c r="D332" s="41">
        <v>138.69999999999999</v>
      </c>
      <c r="E332" s="4">
        <f t="shared" si="45"/>
        <v>6.969652969362361E-3</v>
      </c>
      <c r="F332" s="6">
        <v>18</v>
      </c>
      <c r="G332" s="44">
        <v>20.29</v>
      </c>
      <c r="H332" s="41">
        <v>17.691664912184454</v>
      </c>
      <c r="I332" s="4">
        <f>G332/F332-1</f>
        <v>0.12722222222222213</v>
      </c>
      <c r="J332" s="4">
        <f>F332/B332-1</f>
        <v>0.10837438423645329</v>
      </c>
      <c r="K332" s="41">
        <v>34.479999999999997</v>
      </c>
      <c r="L332" s="4">
        <f t="shared" si="46"/>
        <v>-3.5254616675993389E-2</v>
      </c>
      <c r="M332" s="43">
        <v>12.2</v>
      </c>
      <c r="N332" s="4">
        <f t="shared" si="47"/>
        <v>3.4775233248515613E-2</v>
      </c>
      <c r="O332" s="4" t="str">
        <f>IF(J332&lt;-2.5%,L333+IF(AC$2="Yes",E333,0),"")</f>
        <v/>
      </c>
      <c r="P332" s="4">
        <f>IF(AND(I332&gt;5%,I332&lt;20%),N333-IF(AC$2="Yes",E333,0),"")</f>
        <v>-1.5861571737563196E-3</v>
      </c>
      <c r="Q332" s="4">
        <f>IF(COUNT(O332:P332)=2,"",IF(COUNT(O332:P332)=1,SUM(O332:P332)+IF(AC$2="Yes",IF(O332&lt;&gt;"",E333,-E333),0),""))</f>
        <v>-3.1723143475126392E-3</v>
      </c>
      <c r="R332" s="4" t="str">
        <f>IF(O332&lt;&gt;"",E333,"")</f>
        <v/>
      </c>
      <c r="S332" s="4">
        <f>IF(P332&lt;&gt;"",-E333,"")</f>
        <v>-1.5861571737563196E-3</v>
      </c>
      <c r="T332" s="4">
        <f t="shared" si="48"/>
        <v>-1.5861571737563196E-3</v>
      </c>
      <c r="U332" s="43">
        <f t="shared" si="49"/>
        <v>158.76806361978751</v>
      </c>
      <c r="V332" s="43">
        <f t="shared" si="50"/>
        <v>185.09396109736409</v>
      </c>
      <c r="W332" s="43">
        <f t="shared" si="51"/>
        <v>277.6588937238709</v>
      </c>
      <c r="X332" s="3">
        <f>U332/MAX(U$2:U332)-1</f>
        <v>0</v>
      </c>
      <c r="Y332" s="3">
        <f>V332/MAX(V$2:V332)-1</f>
        <v>-7.355270552328308E-2</v>
      </c>
      <c r="Z332" s="3">
        <f>W332/MAX(W$2:W332)-1</f>
        <v>-6.1615259652111787E-2</v>
      </c>
      <c r="AA332" s="2"/>
      <c r="AF332" s="2"/>
      <c r="AG332" s="2"/>
      <c r="AH332" s="2"/>
      <c r="AI332" s="2"/>
    </row>
    <row r="333" spans="1:35" x14ac:dyDescent="0.25">
      <c r="A333" s="34">
        <v>41026</v>
      </c>
      <c r="B333" s="41">
        <v>16.32</v>
      </c>
      <c r="C333" s="4">
        <f t="shared" si="44"/>
        <v>4.9261083743843415E-3</v>
      </c>
      <c r="D333" s="41">
        <v>138.91999999999999</v>
      </c>
      <c r="E333" s="4">
        <f t="shared" si="45"/>
        <v>1.5861571737563196E-3</v>
      </c>
      <c r="F333" s="6">
        <v>18.05</v>
      </c>
      <c r="G333" s="44">
        <v>20.149999999999999</v>
      </c>
      <c r="H333" s="41">
        <v>17.442271291787279</v>
      </c>
      <c r="I333" s="4">
        <f>G333/F333-1</f>
        <v>0.11634349030470892</v>
      </c>
      <c r="J333" s="4">
        <f>F333/B333-1</f>
        <v>0.10600490196078427</v>
      </c>
      <c r="K333" s="41">
        <v>34.43</v>
      </c>
      <c r="L333" s="4">
        <f t="shared" si="46"/>
        <v>-1.4501160092806886E-3</v>
      </c>
      <c r="M333" s="43">
        <v>12.2</v>
      </c>
      <c r="N333" s="4">
        <f t="shared" si="47"/>
        <v>0</v>
      </c>
      <c r="O333" s="4" t="str">
        <f>IF(J333&lt;-2.5%,L334+IF(AC$2="Yes",E334,0),"")</f>
        <v/>
      </c>
      <c r="P333" s="4">
        <f>IF(AND(I333&gt;5%,I333&lt;20%),N334-IF(AC$2="Yes",E334,0),"")</f>
        <v>-1.8459969884778604E-2</v>
      </c>
      <c r="Q333" s="4">
        <f>IF(COUNT(O333:P333)=2,"",IF(COUNT(O333:P333)=1,SUM(O333:P333)+IF(AC$2="Yes",IF(O333&lt;&gt;"",E334,-E334),0),""))</f>
        <v>-1.4788792228573655E-2</v>
      </c>
      <c r="R333" s="4" t="str">
        <f>IF(O333&lt;&gt;"",E334,"")</f>
        <v/>
      </c>
      <c r="S333" s="4">
        <f>IF(P333&lt;&gt;"",-E334,"")</f>
        <v>3.6711776562049492E-3</v>
      </c>
      <c r="T333" s="4">
        <f t="shared" si="48"/>
        <v>3.6711776562049492E-3</v>
      </c>
      <c r="U333" s="43">
        <f t="shared" si="49"/>
        <v>158.76806361978751</v>
      </c>
      <c r="V333" s="43">
        <f t="shared" si="50"/>
        <v>181.67713214965235</v>
      </c>
      <c r="W333" s="43">
        <f t="shared" si="51"/>
        <v>273.55265403417297</v>
      </c>
      <c r="X333" s="3">
        <f>U333/MAX(U$2:U333)-1</f>
        <v>0</v>
      </c>
      <c r="Y333" s="3">
        <f>V333/MAX(V$2:V333)-1</f>
        <v>-9.0654894679157993E-2</v>
      </c>
      <c r="Z333" s="3">
        <f>W333/MAX(W$2:W333)-1</f>
        <v>-7.549283660758066E-2</v>
      </c>
      <c r="AA333" s="2"/>
      <c r="AF333" s="2"/>
      <c r="AG333" s="2"/>
      <c r="AH333" s="2"/>
      <c r="AI333" s="2"/>
    </row>
    <row r="334" spans="1:35" x14ac:dyDescent="0.25">
      <c r="A334" s="34">
        <v>41029</v>
      </c>
      <c r="B334" s="41">
        <v>17.149999999999999</v>
      </c>
      <c r="C334" s="4">
        <f t="shared" si="44"/>
        <v>5.0857843137254832E-2</v>
      </c>
      <c r="D334" s="41">
        <v>138.41</v>
      </c>
      <c r="E334" s="4">
        <f t="shared" si="45"/>
        <v>-3.6711776562049492E-3</v>
      </c>
      <c r="F334" s="7">
        <v>18.440000000000001</v>
      </c>
      <c r="G334" s="44">
        <v>20.49</v>
      </c>
      <c r="H334" s="41">
        <v>17.389131056916863</v>
      </c>
      <c r="I334" s="4">
        <f>G334/F334-1</f>
        <v>0.11117136659435989</v>
      </c>
      <c r="J334" s="4">
        <f>F334/B334-1</f>
        <v>7.521865889212842E-2</v>
      </c>
      <c r="K334" s="41">
        <v>35.21</v>
      </c>
      <c r="L334" s="4">
        <f t="shared" si="46"/>
        <v>2.2654661632297346E-2</v>
      </c>
      <c r="M334" s="43">
        <v>11.93</v>
      </c>
      <c r="N334" s="4">
        <f t="shared" si="47"/>
        <v>-2.2131147540983553E-2</v>
      </c>
      <c r="O334" s="4" t="str">
        <f>IF(J334&lt;-2.5%,L335+IF(AC$2="Yes",E335,0),"")</f>
        <v/>
      </c>
      <c r="P334" s="4">
        <f>IF(AND(I334&gt;5%,I334&lt;20%),N335-IF(AC$2="Yes",E335,0),"")</f>
        <v>2.7315494806814611E-2</v>
      </c>
      <c r="Q334" s="4">
        <f>IF(COUNT(O334:P334)=2,"",IF(COUNT(O334:P334)=1,SUM(O334:P334)+IF(AC$2="Yes",IF(O334&lt;&gt;"",E335,-E335),0),""))</f>
        <v>2.1102070921257043E-2</v>
      </c>
      <c r="R334" s="4" t="str">
        <f>IF(O334&lt;&gt;"",E335,"")</f>
        <v/>
      </c>
      <c r="S334" s="4">
        <f>IF(P334&lt;&gt;"",-E335,"")</f>
        <v>-6.2134238855575674E-3</v>
      </c>
      <c r="T334" s="4">
        <f t="shared" si="48"/>
        <v>-6.2134238855575674E-3</v>
      </c>
      <c r="U334" s="43">
        <f t="shared" si="49"/>
        <v>158.76806361978751</v>
      </c>
      <c r="V334" s="43">
        <f t="shared" si="50"/>
        <v>186.63973290940316</v>
      </c>
      <c r="W334" s="43">
        <f t="shared" si="51"/>
        <v>279.32518154030021</v>
      </c>
      <c r="X334" s="3">
        <f>U334/MAX(U$2:U334)-1</f>
        <v>0</v>
      </c>
      <c r="Y334" s="3">
        <f>V334/MAX(V$2:V334)-1</f>
        <v>-6.581568317716413E-2</v>
      </c>
      <c r="Z334" s="3">
        <f>W334/MAX(W$2:W334)-1</f>
        <v>-5.5983820878463542E-2</v>
      </c>
      <c r="AA334" s="2"/>
      <c r="AF334" s="2"/>
      <c r="AG334" s="2"/>
      <c r="AH334" s="2"/>
      <c r="AI334" s="2"/>
    </row>
    <row r="335" spans="1:35" x14ac:dyDescent="0.25">
      <c r="A335" s="34">
        <v>41030</v>
      </c>
      <c r="B335" s="41">
        <v>16.600000000000001</v>
      </c>
      <c r="C335" s="4">
        <f>B335/B334-1</f>
        <v>-3.2069970845480911E-2</v>
      </c>
      <c r="D335" s="41">
        <v>139.27000000000001</v>
      </c>
      <c r="E335" s="4">
        <f t="shared" si="45"/>
        <v>6.2134238855575674E-3</v>
      </c>
      <c r="F335" s="7">
        <v>18.440000000000001</v>
      </c>
      <c r="G335" s="44">
        <v>21.49</v>
      </c>
      <c r="H335" s="41">
        <v>17.245652682931979</v>
      </c>
      <c r="I335" s="4">
        <f>G335/F335-1</f>
        <v>0.1654013015184379</v>
      </c>
      <c r="J335" s="4">
        <f>F335/B335-1</f>
        <v>0.11084337349397599</v>
      </c>
      <c r="K335" s="41">
        <v>34.11</v>
      </c>
      <c r="L335" s="4">
        <f t="shared" si="46"/>
        <v>-3.1241124680488563E-2</v>
      </c>
      <c r="M335" s="43">
        <v>12.33</v>
      </c>
      <c r="N335" s="4">
        <f t="shared" si="47"/>
        <v>3.3528918692372178E-2</v>
      </c>
      <c r="O335" s="4" t="str">
        <f>IF(J335&lt;-2.5%,L336+IF(AC$2="Yes",E336,0),"")</f>
        <v/>
      </c>
      <c r="P335" s="4">
        <f>IF(AND(I335&gt;5%,I335&lt;20%),N336-IF(AC$2="Yes",E336,0),"")</f>
        <v>-7.5994682270681402E-3</v>
      </c>
      <c r="Q335" s="4">
        <f>IF(COUNT(O335:P335)=2,"",IF(COUNT(O335:P335)=1,SUM(O335:P335)+IF(AC$2="Yes",IF(O335&lt;&gt;"",E336,-E336),0),""))</f>
        <v>-4.6555463487023552E-3</v>
      </c>
      <c r="R335" s="4" t="str">
        <f>IF(O335&lt;&gt;"",E336,"")</f>
        <v/>
      </c>
      <c r="S335" s="4">
        <f>IF(P335&lt;&gt;"",-E336,"")</f>
        <v>2.943921878365785E-3</v>
      </c>
      <c r="T335" s="4">
        <f t="shared" si="48"/>
        <v>2.943921878365785E-3</v>
      </c>
      <c r="U335" s="43">
        <f t="shared" si="49"/>
        <v>158.76806361978751</v>
      </c>
      <c r="V335" s="43">
        <f t="shared" si="50"/>
        <v>185.22137018924968</v>
      </c>
      <c r="W335" s="43">
        <f t="shared" si="51"/>
        <v>278.02477021127964</v>
      </c>
      <c r="X335" s="3">
        <f>U335/MAX(U$2:U335)-1</f>
        <v>0</v>
      </c>
      <c r="Y335" s="3">
        <f>V335/MAX(V$2:V335)-1</f>
        <v>-7.2914987211084581E-2</v>
      </c>
      <c r="Z335" s="3">
        <f>W335/MAX(W$2:W335)-1</f>
        <v>-6.0378731954288778E-2</v>
      </c>
      <c r="AA335" s="2"/>
      <c r="AF335" s="2"/>
      <c r="AG335" s="2"/>
      <c r="AH335" s="2"/>
      <c r="AI335" s="2"/>
    </row>
    <row r="336" spans="1:35" x14ac:dyDescent="0.25">
      <c r="A336" s="34">
        <v>41031</v>
      </c>
      <c r="B336" s="41">
        <v>16.88</v>
      </c>
      <c r="C336" s="4">
        <f>B336/B335-1</f>
        <v>1.6867469879517927E-2</v>
      </c>
      <c r="D336" s="41">
        <v>138.86000000000001</v>
      </c>
      <c r="E336" s="4">
        <f t="shared" si="45"/>
        <v>-2.943921878365785E-3</v>
      </c>
      <c r="F336" s="45">
        <v>18.05</v>
      </c>
      <c r="G336" s="44">
        <v>19.95</v>
      </c>
      <c r="H336" s="41">
        <v>17.179170376944345</v>
      </c>
      <c r="I336" s="4">
        <f>G336/F336-1</f>
        <v>0.10526315789473673</v>
      </c>
      <c r="J336" s="4">
        <f>F336/B336-1</f>
        <v>6.9312796208530925E-2</v>
      </c>
      <c r="K336" s="41">
        <v>34.42</v>
      </c>
      <c r="L336" s="4">
        <f t="shared" si="46"/>
        <v>9.0882439167401241E-3</v>
      </c>
      <c r="M336" s="43">
        <v>12.2</v>
      </c>
      <c r="N336" s="4">
        <f t="shared" si="47"/>
        <v>-1.0543390105433925E-2</v>
      </c>
      <c r="O336" s="4" t="str">
        <f>IF(J336&lt;-2.5%,L337+IF(AC$2="Yes",E337,0),"")</f>
        <v/>
      </c>
      <c r="P336" s="4">
        <f>IF(AND(I336&gt;5%,I336&lt;20%),N337-IF(AC$2="Yes",E337,0),"")</f>
        <v>-1.4497559754723999E-2</v>
      </c>
      <c r="Q336" s="4">
        <f>IF(COUNT(O336:P336)=2,"",IF(COUNT(O336:P336)=1,SUM(O336:P336)+IF(AC$2="Yes",IF(O336&lt;&gt;"",E337,-E337),0),""))</f>
        <v>-6.863971968464444E-3</v>
      </c>
      <c r="R336" s="4" t="str">
        <f>IF(O336&lt;&gt;"",E337,"")</f>
        <v/>
      </c>
      <c r="S336" s="4">
        <f>IF(P336&lt;&gt;"",-E337,"")</f>
        <v>7.6335877862595547E-3</v>
      </c>
      <c r="T336" s="4">
        <f t="shared" si="48"/>
        <v>7.6335877862595547E-3</v>
      </c>
      <c r="U336" s="43">
        <f t="shared" si="49"/>
        <v>158.76806361978751</v>
      </c>
      <c r="V336" s="43">
        <f t="shared" si="50"/>
        <v>182.53611230707918</v>
      </c>
      <c r="W336" s="43">
        <f t="shared" si="51"/>
        <v>276.11641598201066</v>
      </c>
      <c r="X336" s="3">
        <f>U336/MAX(U$2:U336)-1</f>
        <v>0</v>
      </c>
      <c r="Y336" s="3">
        <f>V336/MAX(V$2:V336)-1</f>
        <v>-8.6355457581700934E-2</v>
      </c>
      <c r="Z336" s="3">
        <f>W336/MAX(W$2:W336)-1</f>
        <v>-6.6828265999127501E-2</v>
      </c>
      <c r="AA336" s="2"/>
      <c r="AF336" s="2"/>
      <c r="AG336" s="2"/>
      <c r="AH336" s="2"/>
      <c r="AI336" s="2"/>
    </row>
    <row r="337" spans="1:35" x14ac:dyDescent="0.25">
      <c r="A337" s="34">
        <v>41032</v>
      </c>
      <c r="B337" s="41">
        <v>17.559999999999999</v>
      </c>
      <c r="C337" s="4">
        <f t="shared" ref="C337:C400" si="52">B337/B336-1</f>
        <v>4.0284360189573487E-2</v>
      </c>
      <c r="D337" s="41">
        <v>137.80000000000001</v>
      </c>
      <c r="E337" s="4">
        <f t="shared" si="45"/>
        <v>-7.6335877862595547E-3</v>
      </c>
      <c r="F337" s="7">
        <v>18.75</v>
      </c>
      <c r="G337" s="44">
        <v>20.58</v>
      </c>
      <c r="H337" s="41">
        <v>17.248412126590829</v>
      </c>
      <c r="I337" s="4">
        <f>G337/F337-1</f>
        <v>9.7599999999999909E-2</v>
      </c>
      <c r="J337" s="4">
        <f>F337/B337-1</f>
        <v>6.7767653758542323E-2</v>
      </c>
      <c r="K337" s="41">
        <v>35.15</v>
      </c>
      <c r="L337" s="4">
        <f t="shared" si="46"/>
        <v>2.1208599651365345E-2</v>
      </c>
      <c r="M337" s="43">
        <v>11.93</v>
      </c>
      <c r="N337" s="4">
        <f t="shared" si="47"/>
        <v>-2.2131147540983553E-2</v>
      </c>
      <c r="O337" s="4" t="str">
        <f>IF(J337&lt;-2.5%,L338+IF(AC$2="Yes",E338,0),"")</f>
        <v/>
      </c>
      <c r="P337" s="4">
        <f>IF(AND(I337&gt;5%,I337&lt;20%),N338-IF(AC$2="Yes",E338,0),"")</f>
        <v>-2.6566497602730776E-2</v>
      </c>
      <c r="Q337" s="4">
        <f>IF(COUNT(O337:P337)=2,"",IF(COUNT(O337:P337)=1,SUM(O337:P337)+IF(AC$2="Yes",IF(O337&lt;&gt;"",E338,-E338),0),""))</f>
        <v>-1.0383623872687098E-2</v>
      </c>
      <c r="R337" s="4" t="str">
        <f>IF(O337&lt;&gt;"",E338,"")</f>
        <v/>
      </c>
      <c r="S337" s="4">
        <f>IF(P337&lt;&gt;"",-E338,"")</f>
        <v>1.6182873730043679E-2</v>
      </c>
      <c r="T337" s="4">
        <f t="shared" si="48"/>
        <v>1.6182873730043679E-2</v>
      </c>
      <c r="U337" s="43">
        <f t="shared" si="49"/>
        <v>158.76806361978751</v>
      </c>
      <c r="V337" s="43">
        <f t="shared" si="50"/>
        <v>177.68676711706135</v>
      </c>
      <c r="W337" s="43">
        <f t="shared" si="51"/>
        <v>273.24932697337908</v>
      </c>
      <c r="X337" s="3">
        <f>U337/MAX(U$2:U337)-1</f>
        <v>0</v>
      </c>
      <c r="Y337" s="3">
        <f>V337/MAX(V$2:V337)-1</f>
        <v>-0.11062779312760485</v>
      </c>
      <c r="Z337" s="3">
        <f>W337/MAX(W$2:W337)-1</f>
        <v>-7.6517970293615734E-2</v>
      </c>
      <c r="AA337" s="2"/>
      <c r="AF337" s="2"/>
      <c r="AG337" s="2"/>
      <c r="AH337" s="2"/>
      <c r="AI337" s="2"/>
    </row>
    <row r="338" spans="1:35" x14ac:dyDescent="0.25">
      <c r="A338" s="34">
        <v>41033</v>
      </c>
      <c r="B338" s="41">
        <v>19.16</v>
      </c>
      <c r="C338" s="4">
        <f t="shared" si="52"/>
        <v>9.111617312072906E-2</v>
      </c>
      <c r="D338" s="41">
        <v>135.57</v>
      </c>
      <c r="E338" s="4">
        <f t="shared" si="45"/>
        <v>-1.6182873730043679E-2</v>
      </c>
      <c r="F338" s="7">
        <v>20</v>
      </c>
      <c r="G338" s="44">
        <v>21.43</v>
      </c>
      <c r="H338" s="41">
        <v>17.59597355811977</v>
      </c>
      <c r="I338" s="4">
        <f>G338/F338-1</f>
        <v>7.1499999999999897E-2</v>
      </c>
      <c r="J338" s="4">
        <f>F338/B338-1</f>
        <v>4.3841336116910323E-2</v>
      </c>
      <c r="K338" s="41">
        <v>36.69</v>
      </c>
      <c r="L338" s="4">
        <f t="shared" si="46"/>
        <v>4.3812233285917435E-2</v>
      </c>
      <c r="M338" s="43">
        <v>11.42</v>
      </c>
      <c r="N338" s="4">
        <f t="shared" si="47"/>
        <v>-4.2749371332774455E-2</v>
      </c>
      <c r="O338" s="4" t="str">
        <f>IF(J338&lt;-2.5%,L339+IF(AC$2="Yes",E339,0),"")</f>
        <v/>
      </c>
      <c r="P338" s="4">
        <f>IF(AND(I338&gt;5%,I338&lt;20%),N339-IF(AC$2="Yes",E339,0),"")</f>
        <v>1.4148538304960656E-2</v>
      </c>
      <c r="Q338" s="4">
        <f>IF(COUNT(O338:P338)=2,"",IF(COUNT(O338:P338)=1,SUM(O338:P338)+IF(AC$2="Yes",IF(O338&lt;&gt;"",E339,-E339),0),""))</f>
        <v>1.3410911986453611E-2</v>
      </c>
      <c r="R338" s="4" t="str">
        <f>IF(O338&lt;&gt;"",E339,"")</f>
        <v/>
      </c>
      <c r="S338" s="4">
        <f>IF(P338&lt;&gt;"",-E339,"")</f>
        <v>-7.376263185070453E-4</v>
      </c>
      <c r="T338" s="4">
        <f t="shared" si="48"/>
        <v>-7.376263185070453E-4</v>
      </c>
      <c r="U338" s="43">
        <f t="shared" si="49"/>
        <v>158.76806361978751</v>
      </c>
      <c r="V338" s="43">
        <f t="shared" si="50"/>
        <v>180.20077514790171</v>
      </c>
      <c r="W338" s="43">
        <f t="shared" si="51"/>
        <v>276.91384964777677</v>
      </c>
      <c r="X338" s="3">
        <f>U338/MAX(U$2:U338)-1</f>
        <v>0</v>
      </c>
      <c r="Y338" s="3">
        <f>V338/MAX(V$2:V338)-1</f>
        <v>-9.8044476391303426E-2</v>
      </c>
      <c r="Z338" s="3">
        <f>W338/MAX(W$2:W338)-1</f>
        <v>-6.4133234072151768E-2</v>
      </c>
      <c r="AA338" s="2"/>
      <c r="AF338" s="2"/>
      <c r="AG338" s="2"/>
      <c r="AH338" s="2"/>
      <c r="AI338" s="2"/>
    </row>
    <row r="339" spans="1:35" x14ac:dyDescent="0.25">
      <c r="A339" s="34">
        <v>41036</v>
      </c>
      <c r="B339" s="41">
        <v>18.940000000000001</v>
      </c>
      <c r="C339" s="4">
        <f t="shared" si="52"/>
        <v>-1.1482254697285921E-2</v>
      </c>
      <c r="D339" s="41">
        <v>135.66999999999999</v>
      </c>
      <c r="E339" s="4">
        <f t="shared" si="45"/>
        <v>7.376263185070453E-4</v>
      </c>
      <c r="F339" s="7">
        <v>19.34</v>
      </c>
      <c r="G339" s="44">
        <v>20.84</v>
      </c>
      <c r="H339" s="41">
        <v>17.840342002097994</v>
      </c>
      <c r="I339" s="4">
        <f>G339/F339-1</f>
        <v>7.755946225439514E-2</v>
      </c>
      <c r="J339" s="4">
        <f>F339/B339-1</f>
        <v>2.1119324181626098E-2</v>
      </c>
      <c r="K339" s="41">
        <v>36.11</v>
      </c>
      <c r="L339" s="4">
        <f t="shared" si="46"/>
        <v>-1.580812210411553E-2</v>
      </c>
      <c r="M339" s="43">
        <v>11.59</v>
      </c>
      <c r="N339" s="4">
        <f t="shared" si="47"/>
        <v>1.4886164623467701E-2</v>
      </c>
      <c r="O339" s="4" t="str">
        <f>IF(J339&lt;-2.5%,L340+IF(AC$2="Yes",E340,0),"")</f>
        <v/>
      </c>
      <c r="P339" s="4">
        <f>IF(AND(I339&gt;5%,I339&lt;20%),N340-IF(AC$2="Yes",E340,0),"")</f>
        <v>-8.0254243265124314E-3</v>
      </c>
      <c r="Q339" s="4">
        <f>IF(COUNT(O339:P339)=2,"",IF(COUNT(O339:P339)=1,SUM(O339:P339)+IF(AC$2="Yes",IF(O339&lt;&gt;"",E340,-E340),0),""))</f>
        <v>-3.9714698782189473E-3</v>
      </c>
      <c r="R339" s="4" t="str">
        <f>IF(O339&lt;&gt;"",E340,"")</f>
        <v/>
      </c>
      <c r="S339" s="4">
        <f>IF(P339&lt;&gt;"",-E340,"")</f>
        <v>4.0539544482934842E-3</v>
      </c>
      <c r="T339" s="4">
        <f t="shared" si="48"/>
        <v>4.0539544482934842E-3</v>
      </c>
      <c r="U339" s="43">
        <f t="shared" si="49"/>
        <v>158.76806361978751</v>
      </c>
      <c r="V339" s="43">
        <f t="shared" si="50"/>
        <v>178.75458746337335</v>
      </c>
      <c r="W339" s="43">
        <f t="shared" si="51"/>
        <v>275.814094635039</v>
      </c>
      <c r="X339" s="3">
        <f>U339/MAX(U$2:U339)-1</f>
        <v>0</v>
      </c>
      <c r="Y339" s="3">
        <f>V339/MAX(V$2:V339)-1</f>
        <v>-0.10528305219190481</v>
      </c>
      <c r="Z339" s="3">
        <f>W339/MAX(W$2:W339)-1</f>
        <v>-6.7850000743060357E-2</v>
      </c>
      <c r="AA339" s="2"/>
      <c r="AF339" s="2"/>
      <c r="AG339" s="2"/>
      <c r="AH339" s="2"/>
      <c r="AI339" s="2"/>
    </row>
    <row r="340" spans="1:35" x14ac:dyDescent="0.25">
      <c r="A340" s="34">
        <v>41037</v>
      </c>
      <c r="B340" s="41">
        <v>19.05</v>
      </c>
      <c r="C340" s="4">
        <f t="shared" si="52"/>
        <v>5.8078141499471325E-3</v>
      </c>
      <c r="D340" s="41">
        <v>135.12</v>
      </c>
      <c r="E340" s="4">
        <f t="shared" si="45"/>
        <v>-4.0539544482934842E-3</v>
      </c>
      <c r="F340" s="6">
        <v>19.55</v>
      </c>
      <c r="G340" s="6">
        <v>20.98</v>
      </c>
      <c r="H340" s="41">
        <v>18.060279819898359</v>
      </c>
      <c r="I340" s="4">
        <f>G340/F340-1</f>
        <v>7.3145780051150799E-2</v>
      </c>
      <c r="J340" s="4">
        <f>F340/B340-1</f>
        <v>2.6246719160105014E-2</v>
      </c>
      <c r="K340" s="41">
        <v>36.46</v>
      </c>
      <c r="L340" s="4">
        <f t="shared" si="46"/>
        <v>9.6926059263362507E-3</v>
      </c>
      <c r="M340" s="43">
        <v>11.45</v>
      </c>
      <c r="N340" s="4">
        <f t="shared" si="47"/>
        <v>-1.2079378774805916E-2</v>
      </c>
      <c r="O340" s="4" t="str">
        <f>IF(J340&lt;-2.5%,L341+IF(AC$2="Yes",E341,0),"")</f>
        <v/>
      </c>
      <c r="P340" s="4">
        <f>IF(AND(I340&gt;5%,I340&lt;20%),N341-IF(AC$2="Yes",E341,0),"")</f>
        <v>-3.2507284483984322E-2</v>
      </c>
      <c r="Q340" s="4">
        <f>IF(COUNT(O340:P340)=2,"",IF(COUNT(O340:P340)=1,SUM(O340:P340)+IF(AC$2="Yes",IF(O340&lt;&gt;"",E341,-E341),0),""))</f>
        <v>-2.6586621369715457E-2</v>
      </c>
      <c r="R340" s="4" t="str">
        <f>IF(O340&lt;&gt;"",E341,"")</f>
        <v/>
      </c>
      <c r="S340" s="4">
        <f>IF(P340&lt;&gt;"",-E341,"")</f>
        <v>5.9206631142688648E-3</v>
      </c>
      <c r="T340" s="4">
        <f t="shared" si="48"/>
        <v>5.9206631142688648E-3</v>
      </c>
      <c r="U340" s="43">
        <f t="shared" si="49"/>
        <v>158.76806361978751</v>
      </c>
      <c r="V340" s="43">
        <f t="shared" si="50"/>
        <v>172.94376123588421</v>
      </c>
      <c r="W340" s="43">
        <f t="shared" si="51"/>
        <v>268.48112973254632</v>
      </c>
      <c r="X340" s="3">
        <f>U340/MAX(U$2:U340)-1</f>
        <v>0</v>
      </c>
      <c r="Y340" s="3">
        <f>V340/MAX(V$2:V340)-1</f>
        <v>-0.13436787054694477</v>
      </c>
      <c r="Z340" s="3">
        <f>W340/MAX(W$2:W340)-1</f>
        <v>-9.2632719833085186E-2</v>
      </c>
      <c r="AA340" s="2"/>
      <c r="AF340" s="2"/>
      <c r="AG340" s="2"/>
      <c r="AH340" s="2"/>
      <c r="AI340" s="2"/>
    </row>
    <row r="341" spans="1:35" x14ac:dyDescent="0.25">
      <c r="A341" s="34">
        <v>41038</v>
      </c>
      <c r="B341" s="41">
        <v>20.079999999999998</v>
      </c>
      <c r="C341" s="4">
        <f t="shared" si="52"/>
        <v>5.4068241469816147E-2</v>
      </c>
      <c r="D341" s="41">
        <v>134.32</v>
      </c>
      <c r="E341" s="4">
        <f t="shared" si="45"/>
        <v>-5.9206631142688648E-3</v>
      </c>
      <c r="F341" s="6">
        <v>20.5</v>
      </c>
      <c r="G341" s="6">
        <v>21.85</v>
      </c>
      <c r="H341" s="41">
        <v>18.427501670825929</v>
      </c>
      <c r="I341" s="4">
        <f>G341/F341-1</f>
        <v>6.5853658536585424E-2</v>
      </c>
      <c r="J341" s="4">
        <f>F341/B341-1</f>
        <v>2.0916334661354563E-2</v>
      </c>
      <c r="K341" s="41">
        <v>37.869999999999997</v>
      </c>
      <c r="L341" s="4">
        <f t="shared" si="46"/>
        <v>3.867251782775627E-2</v>
      </c>
      <c r="M341" s="43">
        <v>11.01</v>
      </c>
      <c r="N341" s="4">
        <f t="shared" si="47"/>
        <v>-3.8427947598253187E-2</v>
      </c>
      <c r="O341" s="4" t="str">
        <f>IF(J341&lt;-2.5%,L342+IF(AC$2="Yes",E342,0),"")</f>
        <v/>
      </c>
      <c r="P341" s="4">
        <f>IF(AND(I341&gt;5%,I341&lt;20%),N342-IF(AC$2="Yes",E342,0),"")</f>
        <v>3.15212387460857E-2</v>
      </c>
      <c r="Q341" s="4">
        <f>IF(COUNT(O341:P341)=2,"",IF(COUNT(O341:P341)=1,SUM(O341:P341)+IF(AC$2="Yes",IF(O341&lt;&gt;"",E342,-E342),0),""))</f>
        <v>2.9436664594805206E-2</v>
      </c>
      <c r="R341" s="4" t="str">
        <f>IF(O341&lt;&gt;"",E342,"")</f>
        <v/>
      </c>
      <c r="S341" s="4">
        <f>IF(P341&lt;&gt;"",-E342,"")</f>
        <v>-2.0845741512804938E-3</v>
      </c>
      <c r="T341" s="4">
        <f t="shared" si="48"/>
        <v>-2.0845741512804938E-3</v>
      </c>
      <c r="U341" s="43">
        <f t="shared" si="49"/>
        <v>158.76806361978751</v>
      </c>
      <c r="V341" s="43">
        <f t="shared" si="50"/>
        <v>178.39516282344655</v>
      </c>
      <c r="W341" s="43">
        <f t="shared" si="51"/>
        <v>276.38431869851769</v>
      </c>
      <c r="X341" s="3">
        <f>U341/MAX(U$2:U341)-1</f>
        <v>0</v>
      </c>
      <c r="Y341" s="3">
        <f>V341/MAX(V$2:V341)-1</f>
        <v>-0.10708207352817245</v>
      </c>
      <c r="Z341" s="3">
        <f>W341/MAX(W$2:W341)-1</f>
        <v>-6.592285354251104E-2</v>
      </c>
      <c r="AA341" s="2"/>
      <c r="AF341" s="2"/>
      <c r="AG341" s="2"/>
      <c r="AH341" s="2"/>
      <c r="AI341" s="2"/>
    </row>
    <row r="342" spans="1:35" x14ac:dyDescent="0.25">
      <c r="A342" s="34">
        <v>41039</v>
      </c>
      <c r="B342" s="41">
        <v>18.829999999999998</v>
      </c>
      <c r="C342" s="4">
        <f t="shared" si="52"/>
        <v>-6.2250996015936311E-2</v>
      </c>
      <c r="D342" s="41">
        <v>134.6</v>
      </c>
      <c r="E342" s="4">
        <f t="shared" si="45"/>
        <v>2.0845741512804938E-3</v>
      </c>
      <c r="F342" s="6">
        <v>19.34</v>
      </c>
      <c r="G342" s="6">
        <v>20.82</v>
      </c>
      <c r="H342" s="41">
        <v>18.500683185221213</v>
      </c>
      <c r="I342" s="4">
        <f>G342/F342-1</f>
        <v>7.6525336091003204E-2</v>
      </c>
      <c r="J342" s="4">
        <f>F342/B342-1</f>
        <v>2.7084439723845E-2</v>
      </c>
      <c r="K342" s="41">
        <v>36.68</v>
      </c>
      <c r="L342" s="4">
        <f t="shared" si="46"/>
        <v>-3.1423290203327126E-2</v>
      </c>
      <c r="M342" s="43">
        <v>11.38</v>
      </c>
      <c r="N342" s="4">
        <f t="shared" si="47"/>
        <v>3.3605812897366194E-2</v>
      </c>
      <c r="O342" s="4" t="str">
        <f>IF(J342&lt;-2.5%,L343+IF(AC$2="Yes",E343,0),"")</f>
        <v/>
      </c>
      <c r="P342" s="4">
        <f>IF(AND(I342&gt;5%,I342&lt;20%),N343-IF(AC$2="Yes",E343,0),"")</f>
        <v>-1.4528630035750112E-2</v>
      </c>
      <c r="Q342" s="4">
        <f>IF(COUNT(O342:P342)=2,"",IF(COUNT(O342:P342)=1,SUM(O342:P342)+IF(AC$2="Yes",IF(O342&lt;&gt;"",E343,-E343),0),""))</f>
        <v>-1.1482567628617879E-2</v>
      </c>
      <c r="R342" s="4" t="str">
        <f>IF(O342&lt;&gt;"",E343,"")</f>
        <v/>
      </c>
      <c r="S342" s="4">
        <f>IF(P342&lt;&gt;"",-E343,"")</f>
        <v>3.0460624071322329E-3</v>
      </c>
      <c r="T342" s="4">
        <f t="shared" si="48"/>
        <v>3.0460624071322329E-3</v>
      </c>
      <c r="U342" s="43">
        <f t="shared" si="49"/>
        <v>158.76806361978751</v>
      </c>
      <c r="V342" s="43">
        <f t="shared" si="50"/>
        <v>175.8033255026173</v>
      </c>
      <c r="W342" s="43">
        <f t="shared" si="51"/>
        <v>273.21071706757249</v>
      </c>
      <c r="X342" s="3">
        <f>U342/MAX(U$2:U342)-1</f>
        <v>0</v>
      </c>
      <c r="Y342" s="3">
        <f>V342/MAX(V$2:V342)-1</f>
        <v>-0.1200549477341708</v>
      </c>
      <c r="Z342" s="3">
        <f>W342/MAX(W$2:W342)-1</f>
        <v>-7.6648457547055515E-2</v>
      </c>
      <c r="AA342" s="2"/>
      <c r="AF342" s="2"/>
      <c r="AG342" s="2"/>
      <c r="AH342" s="2"/>
      <c r="AI342" s="2"/>
    </row>
    <row r="343" spans="1:35" x14ac:dyDescent="0.25">
      <c r="A343" s="34">
        <v>41040</v>
      </c>
      <c r="B343" s="41">
        <v>19.89</v>
      </c>
      <c r="C343" s="4">
        <f t="shared" si="52"/>
        <v>5.6293149229952322E-2</v>
      </c>
      <c r="D343" s="41">
        <v>134.19</v>
      </c>
      <c r="E343" s="4">
        <f t="shared" si="45"/>
        <v>-3.0460624071322329E-3</v>
      </c>
      <c r="F343" s="6">
        <v>20.100000000000001</v>
      </c>
      <c r="G343" s="6">
        <v>21.6</v>
      </c>
      <c r="H343" s="41">
        <v>18.753286242453719</v>
      </c>
      <c r="I343" s="4">
        <f>G343/F343-1</f>
        <v>7.4626865671641784E-2</v>
      </c>
      <c r="J343" s="4">
        <f>F343/B343-1</f>
        <v>1.0558069381598756E-2</v>
      </c>
      <c r="K343" s="41">
        <v>37.15</v>
      </c>
      <c r="L343" s="4">
        <f t="shared" si="46"/>
        <v>1.2813522355507034E-2</v>
      </c>
      <c r="M343" s="43">
        <v>11.18</v>
      </c>
      <c r="N343" s="4">
        <f t="shared" si="47"/>
        <v>-1.7574692442882345E-2</v>
      </c>
      <c r="O343" s="4" t="str">
        <f>IF(J343&lt;-2.5%,L344+IF(AC$2="Yes",E344,0),"")</f>
        <v/>
      </c>
      <c r="P343" s="4">
        <f>IF(AND(I343&gt;5%,I343&lt;20%),N344-IF(AC$2="Yes",E344,0),"")</f>
        <v>-4.6215942711193447E-2</v>
      </c>
      <c r="Q343" s="4">
        <f>IF(COUNT(O343:P343)=2,"",IF(COUNT(O343:P343)=1,SUM(O343:P343)+IF(AC$2="Yes",IF(O343&lt;&gt;"",E344,-E344),0),""))</f>
        <v>-3.5186804921492398E-2</v>
      </c>
      <c r="R343" s="4" t="str">
        <f>IF(O343&lt;&gt;"",E344,"")</f>
        <v/>
      </c>
      <c r="S343" s="4">
        <f>IF(P343&lt;&gt;"",-E344,"")</f>
        <v>1.1029137789701049E-2</v>
      </c>
      <c r="T343" s="4">
        <f t="shared" si="48"/>
        <v>1.1029137789701049E-2</v>
      </c>
      <c r="U343" s="43">
        <f t="shared" si="49"/>
        <v>158.76806361978751</v>
      </c>
      <c r="V343" s="43">
        <f t="shared" si="50"/>
        <v>167.67840908275105</v>
      </c>
      <c r="W343" s="43">
        <f t="shared" si="51"/>
        <v>263.59730486365476</v>
      </c>
      <c r="X343" s="3">
        <f>U343/MAX(U$2:U343)-1</f>
        <v>0</v>
      </c>
      <c r="Y343" s="3">
        <f>V343/MAX(V$2:V343)-1</f>
        <v>-0.16072243785868645</v>
      </c>
      <c r="Z343" s="3">
        <f>W343/MAX(W$2:W343)-1</f>
        <v>-0.10913824814530648</v>
      </c>
      <c r="AA343" s="2"/>
      <c r="AF343" s="2"/>
      <c r="AG343" s="2"/>
      <c r="AH343" s="2"/>
      <c r="AI343" s="2"/>
    </row>
    <row r="344" spans="1:35" x14ac:dyDescent="0.25">
      <c r="A344" s="34">
        <v>41043</v>
      </c>
      <c r="B344" s="41">
        <v>21.87</v>
      </c>
      <c r="C344" s="4">
        <f t="shared" si="52"/>
        <v>9.9547511312217285E-2</v>
      </c>
      <c r="D344" s="41">
        <v>132.71</v>
      </c>
      <c r="E344" s="4">
        <f t="shared" si="45"/>
        <v>-1.1029137789701049E-2</v>
      </c>
      <c r="F344" s="6">
        <v>21.95</v>
      </c>
      <c r="G344" s="6">
        <v>22.98</v>
      </c>
      <c r="H344" s="41">
        <v>19.319961471098498</v>
      </c>
      <c r="I344" s="4">
        <f>G344/F344-1</f>
        <v>4.6924829157175552E-2</v>
      </c>
      <c r="J344" s="4">
        <f>F344/B344-1</f>
        <v>3.6579789666209006E-3</v>
      </c>
      <c r="K344" s="41">
        <v>39.340000000000003</v>
      </c>
      <c r="L344" s="4">
        <f t="shared" si="46"/>
        <v>5.8950201884253151E-2</v>
      </c>
      <c r="M344" s="43">
        <v>10.54</v>
      </c>
      <c r="N344" s="4">
        <f t="shared" si="47"/>
        <v>-5.7245080500894496E-2</v>
      </c>
      <c r="O344" s="4" t="str">
        <f>IF(J344&lt;-2.5%,L345+IF(AC$2="Yes",E345,0),"")</f>
        <v/>
      </c>
      <c r="P344" s="4" t="str">
        <f>IF(AND(I344&gt;5%,I344&lt;20%),N345-IF(AC$2="Yes",E345,0),"")</f>
        <v/>
      </c>
      <c r="Q344" s="4" t="str">
        <f>IF(COUNT(O344:P344)=2,"",IF(COUNT(O344:P344)=1,SUM(O344:P344)+IF(AC$2="Yes",IF(O344&lt;&gt;"",E345,-E345),0),""))</f>
        <v/>
      </c>
      <c r="R344" s="4" t="str">
        <f>IF(O344&lt;&gt;"",E345,"")</f>
        <v/>
      </c>
      <c r="S344" s="4" t="str">
        <f>IF(P344&lt;&gt;"",-E345,"")</f>
        <v/>
      </c>
      <c r="T344" s="4" t="str">
        <f t="shared" si="48"/>
        <v/>
      </c>
      <c r="U344" s="43">
        <f t="shared" si="49"/>
        <v>158.76806361978751</v>
      </c>
      <c r="V344" s="43">
        <f t="shared" si="50"/>
        <v>167.67840908275105</v>
      </c>
      <c r="W344" s="43">
        <f t="shared" si="51"/>
        <v>263.59730486365476</v>
      </c>
      <c r="X344" s="3">
        <f>U344/MAX(U$2:U344)-1</f>
        <v>0</v>
      </c>
      <c r="Y344" s="3">
        <f>V344/MAX(V$2:V344)-1</f>
        <v>-0.16072243785868645</v>
      </c>
      <c r="Z344" s="3">
        <f>W344/MAX(W$2:W344)-1</f>
        <v>-0.10913824814530648</v>
      </c>
      <c r="AA344" s="2"/>
      <c r="AF344" s="2"/>
      <c r="AG344" s="2"/>
      <c r="AH344" s="2"/>
      <c r="AI344" s="2"/>
    </row>
    <row r="345" spans="1:35" x14ac:dyDescent="0.25">
      <c r="A345" s="34">
        <v>41044</v>
      </c>
      <c r="B345" s="41">
        <v>21.97</v>
      </c>
      <c r="C345" s="4">
        <f t="shared" si="52"/>
        <v>4.5724737082761813E-3</v>
      </c>
      <c r="D345" s="41">
        <v>131.94999999999999</v>
      </c>
      <c r="E345" s="4">
        <f t="shared" si="45"/>
        <v>-5.7267726621959003E-3</v>
      </c>
      <c r="F345" s="6">
        <v>21.85</v>
      </c>
      <c r="G345" s="6">
        <v>23.89</v>
      </c>
      <c r="H345" s="41">
        <v>19.801786658171498</v>
      </c>
      <c r="I345" s="4">
        <f>G345/F345-1</f>
        <v>9.3363844393592688E-2</v>
      </c>
      <c r="J345" s="4">
        <f>F345/B345-1</f>
        <v>-5.4619936276739667E-3</v>
      </c>
      <c r="K345" s="41">
        <v>41.36</v>
      </c>
      <c r="L345" s="4">
        <f t="shared" si="46"/>
        <v>5.1347229283172258E-2</v>
      </c>
      <c r="M345" s="43">
        <v>9.99</v>
      </c>
      <c r="N345" s="4">
        <f t="shared" si="47"/>
        <v>-5.2182163187855735E-2</v>
      </c>
      <c r="O345" s="4" t="str">
        <f>IF(J345&lt;-2.5%,L346+IF(AC$2="Yes",E346,0),"")</f>
        <v/>
      </c>
      <c r="P345" s="4">
        <f>IF(AND(I345&gt;5%,I345&lt;20%),N346-IF(AC$2="Yes",E346,0),"")</f>
        <v>-3.0168933617209515E-2</v>
      </c>
      <c r="Q345" s="4">
        <f>IF(COUNT(O345:P345)=2,"",IF(COUNT(O345:P345)=1,SUM(O345:P345)+IF(AC$2="Yes",IF(O345&lt;&gt;"",E346,-E346),0),""))</f>
        <v>-2.6303833200384985E-2</v>
      </c>
      <c r="R345" s="4" t="str">
        <f>IF(O345&lt;&gt;"",E346,"")</f>
        <v/>
      </c>
      <c r="S345" s="4">
        <f>IF(P345&lt;&gt;"",-E346,"")</f>
        <v>3.8651004168245295E-3</v>
      </c>
      <c r="T345" s="4">
        <f t="shared" si="48"/>
        <v>3.8651004168245295E-3</v>
      </c>
      <c r="U345" s="43">
        <f t="shared" si="49"/>
        <v>158.76806361978751</v>
      </c>
      <c r="V345" s="43">
        <f t="shared" si="50"/>
        <v>162.61973029009422</v>
      </c>
      <c r="W345" s="43">
        <f t="shared" si="51"/>
        <v>256.66368532445017</v>
      </c>
      <c r="X345" s="3">
        <f>U345/MAX(U$2:U345)-1</f>
        <v>0</v>
      </c>
      <c r="Y345" s="3">
        <f>V345/MAX(V$2:V345)-1</f>
        <v>-0.18604254691734123</v>
      </c>
      <c r="Z345" s="3">
        <f>W345/MAX(W$2:W345)-1</f>
        <v>-0.13257132707069497</v>
      </c>
      <c r="AA345" s="2"/>
      <c r="AF345" s="2"/>
      <c r="AG345" s="2"/>
      <c r="AH345" s="2"/>
      <c r="AI345" s="2"/>
    </row>
    <row r="346" spans="1:35" x14ac:dyDescent="0.25">
      <c r="A346" s="34">
        <v>41045</v>
      </c>
      <c r="B346" s="41">
        <v>22.27</v>
      </c>
      <c r="C346" s="4">
        <f t="shared" si="52"/>
        <v>1.3654984069185305E-2</v>
      </c>
      <c r="D346" s="41">
        <v>131.44</v>
      </c>
      <c r="E346" s="4">
        <f t="shared" si="45"/>
        <v>-3.8651004168245295E-3</v>
      </c>
      <c r="F346" s="6">
        <v>24.4</v>
      </c>
      <c r="G346" s="6">
        <v>25.42</v>
      </c>
      <c r="H346" s="41">
        <v>20.250552720322133</v>
      </c>
      <c r="I346" s="4">
        <f>G346/F346-1</f>
        <v>4.1803278688524736E-2</v>
      </c>
      <c r="J346" s="4">
        <f>F346/B346-1</f>
        <v>9.5644364616075395E-2</v>
      </c>
      <c r="K346" s="41">
        <v>42.71</v>
      </c>
      <c r="L346" s="4">
        <f t="shared" si="46"/>
        <v>3.2640232108317235E-2</v>
      </c>
      <c r="M346" s="43">
        <v>9.65</v>
      </c>
      <c r="N346" s="4">
        <f t="shared" si="47"/>
        <v>-3.4034034034034044E-2</v>
      </c>
      <c r="O346" s="4" t="str">
        <f>IF(J346&lt;-2.5%,L347+IF(AC$2="Yes",E347,0),"")</f>
        <v/>
      </c>
      <c r="P346" s="4" t="str">
        <f>IF(AND(I346&gt;5%,I346&lt;20%),N347-IF(AC$2="Yes",E347,0),"")</f>
        <v/>
      </c>
      <c r="Q346" s="4" t="str">
        <f>IF(COUNT(O346:P346)=2,"",IF(COUNT(O346:P346)=1,SUM(O346:P346)+IF(AC$2="Yes",IF(O346&lt;&gt;"",E347,-E347),0),""))</f>
        <v/>
      </c>
      <c r="R346" s="4" t="str">
        <f>IF(O346&lt;&gt;"",E347,"")</f>
        <v/>
      </c>
      <c r="S346" s="4" t="str">
        <f>IF(P346&lt;&gt;"",-E347,"")</f>
        <v/>
      </c>
      <c r="T346" s="4" t="str">
        <f t="shared" si="48"/>
        <v/>
      </c>
      <c r="U346" s="43">
        <f t="shared" si="49"/>
        <v>158.76806361978751</v>
      </c>
      <c r="V346" s="43">
        <f t="shared" si="50"/>
        <v>162.61973029009422</v>
      </c>
      <c r="W346" s="43">
        <f t="shared" si="51"/>
        <v>256.66368532445017</v>
      </c>
      <c r="X346" s="3">
        <f>U346/MAX(U$2:U346)-1</f>
        <v>0</v>
      </c>
      <c r="Y346" s="3">
        <f>V346/MAX(V$2:V346)-1</f>
        <v>-0.18604254691734123</v>
      </c>
      <c r="Z346" s="3">
        <f>W346/MAX(W$2:W346)-1</f>
        <v>-0.13257132707069497</v>
      </c>
      <c r="AA346" s="2"/>
      <c r="AF346" s="2"/>
      <c r="AG346" s="2"/>
      <c r="AH346" s="2"/>
      <c r="AI346" s="2"/>
    </row>
    <row r="347" spans="1:35" x14ac:dyDescent="0.25">
      <c r="A347" s="34">
        <v>41046</v>
      </c>
      <c r="B347" s="41">
        <v>24.49</v>
      </c>
      <c r="C347" s="4">
        <f t="shared" si="52"/>
        <v>9.9685675797036355E-2</v>
      </c>
      <c r="D347" s="41">
        <v>129.49</v>
      </c>
      <c r="E347" s="4">
        <f t="shared" si="45"/>
        <v>-1.4835666463785646E-2</v>
      </c>
      <c r="F347" s="6">
        <v>26.2</v>
      </c>
      <c r="G347" s="6">
        <v>26.67</v>
      </c>
      <c r="H347" s="41">
        <v>21.0213613166272</v>
      </c>
      <c r="I347" s="4">
        <f>G347/F347-1</f>
        <v>1.793893129771007E-2</v>
      </c>
      <c r="J347" s="4">
        <f>F347/B347-1</f>
        <v>6.9824418129848853E-2</v>
      </c>
      <c r="K347" s="41">
        <v>44.81</v>
      </c>
      <c r="L347" s="4">
        <f t="shared" si="46"/>
        <v>4.9168812924373695E-2</v>
      </c>
      <c r="M347" s="43">
        <v>9.19</v>
      </c>
      <c r="N347" s="4">
        <f t="shared" si="47"/>
        <v>-4.7668393782383522E-2</v>
      </c>
      <c r="O347" s="4" t="str">
        <f>IF(J347&lt;-2.5%,L348+IF(AC$2="Yes",E348,0),"")</f>
        <v/>
      </c>
      <c r="P347" s="4" t="str">
        <f>IF(AND(I347&gt;5%,I347&lt;20%),N348-IF(AC$2="Yes",E348,0),"")</f>
        <v/>
      </c>
      <c r="Q347" s="4" t="str">
        <f>IF(COUNT(O347:P347)=2,"",IF(COUNT(O347:P347)=1,SUM(O347:P347)+IF(AC$2="Yes",IF(O347&lt;&gt;"",E348,-E348),0),""))</f>
        <v/>
      </c>
      <c r="R347" s="4" t="str">
        <f>IF(O347&lt;&gt;"",E348,"")</f>
        <v/>
      </c>
      <c r="S347" s="4" t="str">
        <f>IF(P347&lt;&gt;"",-E348,"")</f>
        <v/>
      </c>
      <c r="T347" s="4" t="str">
        <f t="shared" si="48"/>
        <v/>
      </c>
      <c r="U347" s="43">
        <f t="shared" si="49"/>
        <v>158.76806361978751</v>
      </c>
      <c r="V347" s="43">
        <f t="shared" si="50"/>
        <v>162.61973029009422</v>
      </c>
      <c r="W347" s="43">
        <f t="shared" si="51"/>
        <v>256.66368532445017</v>
      </c>
      <c r="X347" s="3">
        <f>U347/MAX(U$2:U347)-1</f>
        <v>0</v>
      </c>
      <c r="Y347" s="3">
        <f>V347/MAX(V$2:V347)-1</f>
        <v>-0.18604254691734123</v>
      </c>
      <c r="Z347" s="3">
        <f>W347/MAX(W$2:W347)-1</f>
        <v>-0.13257132707069497</v>
      </c>
      <c r="AA347" s="2"/>
      <c r="AF347" s="2"/>
      <c r="AG347" s="2"/>
      <c r="AH347" s="2"/>
      <c r="AI347" s="2"/>
    </row>
    <row r="348" spans="1:35" x14ac:dyDescent="0.25">
      <c r="A348" s="34">
        <v>41047</v>
      </c>
      <c r="B348" s="41">
        <v>25.1</v>
      </c>
      <c r="C348" s="4">
        <f t="shared" si="52"/>
        <v>2.4908125765618738E-2</v>
      </c>
      <c r="D348" s="41">
        <v>128.38999999999999</v>
      </c>
      <c r="E348" s="4">
        <f t="shared" si="45"/>
        <v>-8.494864468298835E-3</v>
      </c>
      <c r="F348" s="6">
        <v>28.21</v>
      </c>
      <c r="G348" s="6">
        <v>28.12</v>
      </c>
      <c r="H348" s="41">
        <v>21.762931986331346</v>
      </c>
      <c r="I348" s="4">
        <f>G348/F348-1</f>
        <v>-3.1903580290677525E-3</v>
      </c>
      <c r="J348" s="4">
        <f>F348/B348-1</f>
        <v>0.12390438247011959</v>
      </c>
      <c r="K348" s="41">
        <v>47.62</v>
      </c>
      <c r="L348" s="4">
        <f t="shared" si="46"/>
        <v>6.2709216692702352E-2</v>
      </c>
      <c r="M348" s="43">
        <v>8.57</v>
      </c>
      <c r="N348" s="4">
        <f t="shared" si="47"/>
        <v>-6.7464635473340473E-2</v>
      </c>
      <c r="O348" s="4" t="str">
        <f>IF(J348&lt;-2.5%,L349+IF(AC$2="Yes",E349,0),"")</f>
        <v/>
      </c>
      <c r="P348" s="4" t="str">
        <f>IF(AND(I348&gt;5%,I348&lt;20%),N349-IF(AC$2="Yes",E349,0),"")</f>
        <v/>
      </c>
      <c r="Q348" s="4" t="str">
        <f>IF(COUNT(O348:P348)=2,"",IF(COUNT(O348:P348)=1,SUM(O348:P348)+IF(AC$2="Yes",IF(O348&lt;&gt;"",E349,-E349),0),""))</f>
        <v/>
      </c>
      <c r="R348" s="4" t="str">
        <f>IF(O348&lt;&gt;"",E349,"")</f>
        <v/>
      </c>
      <c r="S348" s="4" t="str">
        <f>IF(P348&lt;&gt;"",-E349,"")</f>
        <v/>
      </c>
      <c r="T348" s="4" t="str">
        <f t="shared" si="48"/>
        <v/>
      </c>
      <c r="U348" s="43">
        <f t="shared" si="49"/>
        <v>158.76806361978751</v>
      </c>
      <c r="V348" s="43">
        <f t="shared" si="50"/>
        <v>162.61973029009422</v>
      </c>
      <c r="W348" s="43">
        <f t="shared" si="51"/>
        <v>256.66368532445017</v>
      </c>
      <c r="X348" s="3">
        <f>U348/MAX(U$2:U348)-1</f>
        <v>0</v>
      </c>
      <c r="Y348" s="3">
        <f>V348/MAX(V$2:V348)-1</f>
        <v>-0.18604254691734123</v>
      </c>
      <c r="Z348" s="3">
        <f>W348/MAX(W$2:W348)-1</f>
        <v>-0.13257132707069497</v>
      </c>
      <c r="AA348" s="2"/>
      <c r="AF348" s="2"/>
      <c r="AG348" s="2"/>
      <c r="AH348" s="2"/>
      <c r="AI348" s="2"/>
    </row>
    <row r="349" spans="1:35" x14ac:dyDescent="0.25">
      <c r="A349" s="34">
        <v>41050</v>
      </c>
      <c r="B349" s="41">
        <v>22.01</v>
      </c>
      <c r="C349" s="4">
        <f t="shared" si="52"/>
        <v>-0.12310756972111547</v>
      </c>
      <c r="D349" s="41">
        <v>130.59</v>
      </c>
      <c r="E349" s="4">
        <f t="shared" si="45"/>
        <v>1.7135290910507139E-2</v>
      </c>
      <c r="F349" s="6">
        <v>24.24</v>
      </c>
      <c r="G349" s="6">
        <v>25.85</v>
      </c>
      <c r="H349" s="41">
        <v>21.80785344336201</v>
      </c>
      <c r="I349" s="4">
        <f>G349/F349-1</f>
        <v>6.6419141914191515E-2</v>
      </c>
      <c r="J349" s="4">
        <f>F349/B349-1</f>
        <v>0.10131758291685578</v>
      </c>
      <c r="K349" s="41">
        <v>42.43</v>
      </c>
      <c r="L349" s="4">
        <f t="shared" si="46"/>
        <v>-0.1089878202435951</v>
      </c>
      <c r="M349" s="43">
        <v>9.48</v>
      </c>
      <c r="N349" s="4">
        <f t="shared" si="47"/>
        <v>0.10618436406067677</v>
      </c>
      <c r="O349" s="4" t="str">
        <f>IF(J349&lt;-2.5%,L350+IF(AC$2="Yes",E350,0),"")</f>
        <v/>
      </c>
      <c r="P349" s="4">
        <f>IF(AND(I349&gt;5%,I349&lt;20%),N350-IF(AC$2="Yes",E350,0),"")</f>
        <v>-3.6571364043033405E-2</v>
      </c>
      <c r="Q349" s="4">
        <f>IF(COUNT(O349:P349)=2,"",IF(COUNT(O349:P349)=1,SUM(O349:P349)+IF(AC$2="Yes",IF(O349&lt;&gt;"",E350,-E350),0),""))</f>
        <v>-3.8332601503788366E-2</v>
      </c>
      <c r="R349" s="4" t="str">
        <f>IF(O349&lt;&gt;"",E350,"")</f>
        <v/>
      </c>
      <c r="S349" s="4">
        <f>IF(P349&lt;&gt;"",-E350,"")</f>
        <v>-1.7612374607549608E-3</v>
      </c>
      <c r="T349" s="4">
        <f t="shared" si="48"/>
        <v>-1.7612374607549608E-3</v>
      </c>
      <c r="U349" s="43">
        <f t="shared" si="49"/>
        <v>158.76806361978751</v>
      </c>
      <c r="V349" s="43">
        <f t="shared" si="50"/>
        <v>156.67250493307529</v>
      </c>
      <c r="W349" s="43">
        <f t="shared" si="51"/>
        <v>246.8250985544143</v>
      </c>
      <c r="X349" s="3">
        <f>U349/MAX(U$2:U349)-1</f>
        <v>0</v>
      </c>
      <c r="Y349" s="3">
        <f>V349/MAX(V$2:V349)-1</f>
        <v>-0.21581008124956735</v>
      </c>
      <c r="Z349" s="3">
        <f>W349/MAX(W$2:W349)-1</f>
        <v>-0.16582212472305402</v>
      </c>
      <c r="AA349" s="2"/>
      <c r="AF349" s="2"/>
      <c r="AG349" s="2"/>
      <c r="AH349" s="2"/>
      <c r="AI349" s="2"/>
    </row>
    <row r="350" spans="1:35" x14ac:dyDescent="0.25">
      <c r="A350" s="34">
        <v>41051</v>
      </c>
      <c r="B350" s="41">
        <v>22.48</v>
      </c>
      <c r="C350" s="4">
        <f t="shared" si="52"/>
        <v>2.1353930031803747E-2</v>
      </c>
      <c r="D350" s="41">
        <v>130.82</v>
      </c>
      <c r="E350" s="4">
        <f t="shared" si="45"/>
        <v>1.7612374607549608E-3</v>
      </c>
      <c r="F350" s="6">
        <v>24.94</v>
      </c>
      <c r="G350" s="6">
        <v>26.48</v>
      </c>
      <c r="H350" s="41">
        <v>21.930061908205282</v>
      </c>
      <c r="I350" s="4">
        <f>G350/F350-1</f>
        <v>6.1748195669607098E-2</v>
      </c>
      <c r="J350" s="4">
        <f>F350/B350-1</f>
        <v>0.10943060498220647</v>
      </c>
      <c r="K350" s="41">
        <v>43.89</v>
      </c>
      <c r="L350" s="4">
        <f t="shared" si="46"/>
        <v>3.4409615837850627E-2</v>
      </c>
      <c r="M350" s="43">
        <v>9.15</v>
      </c>
      <c r="N350" s="4">
        <f t="shared" si="47"/>
        <v>-3.4810126582278444E-2</v>
      </c>
      <c r="O350" s="4" t="str">
        <f>IF(J350&lt;-2.5%,L351+IF(AC$2="Yes",E351,0),"")</f>
        <v/>
      </c>
      <c r="P350" s="4">
        <f>IF(AND(I350&gt;5%,I350&lt;20%),N351-IF(AC$2="Yes",E351,0),"")</f>
        <v>1.5858356244721206E-2</v>
      </c>
      <c r="Q350" s="4">
        <f>IF(COUNT(O350:P350)=2,"",IF(COUNT(O350:P350)=1,SUM(O350:P350)+IF(AC$2="Yes",IF(O350&lt;&gt;"",E351,-E351),0),""))</f>
        <v>1.5323269866491573E-2</v>
      </c>
      <c r="R350" s="4" t="str">
        <f>IF(O350&lt;&gt;"",E351,"")</f>
        <v/>
      </c>
      <c r="S350" s="4">
        <f>IF(P350&lt;&gt;"",-E351,"")</f>
        <v>-5.3508637822963223E-4</v>
      </c>
      <c r="T350" s="4">
        <f t="shared" si="48"/>
        <v>-5.3508637822963223E-4</v>
      </c>
      <c r="U350" s="43">
        <f t="shared" si="49"/>
        <v>158.76806361978751</v>
      </c>
      <c r="V350" s="43">
        <f t="shared" si="50"/>
        <v>159.15707333005685</v>
      </c>
      <c r="W350" s="43">
        <f t="shared" si="51"/>
        <v>250.60726614938696</v>
      </c>
      <c r="X350" s="3">
        <f>U350/MAX(U$2:U350)-1</f>
        <v>0</v>
      </c>
      <c r="Y350" s="3">
        <f>V350/MAX(V$2:V350)-1</f>
        <v>-0.20337411815450401</v>
      </c>
      <c r="Z350" s="3">
        <f>W350/MAX(W$2:W350)-1</f>
        <v>-0.1530397920235288</v>
      </c>
      <c r="AA350" s="2"/>
      <c r="AF350" s="2"/>
      <c r="AG350" s="2"/>
      <c r="AH350" s="2"/>
      <c r="AI350" s="2"/>
    </row>
    <row r="351" spans="1:35" x14ac:dyDescent="0.25">
      <c r="A351" s="34">
        <v>41052</v>
      </c>
      <c r="B351" s="41">
        <v>22.33</v>
      </c>
      <c r="C351" s="4">
        <f t="shared" si="52"/>
        <v>-6.6725978647688144E-3</v>
      </c>
      <c r="D351" s="41">
        <v>130.88999999999999</v>
      </c>
      <c r="E351" s="4">
        <f t="shared" si="45"/>
        <v>5.3508637822963223E-4</v>
      </c>
      <c r="F351" s="6">
        <v>24.81</v>
      </c>
      <c r="G351" s="6">
        <v>26.33</v>
      </c>
      <c r="H351" s="41">
        <v>22.002777924895231</v>
      </c>
      <c r="I351" s="4">
        <f>G351/F351-1</f>
        <v>6.1265618702136315E-2</v>
      </c>
      <c r="J351" s="4">
        <f>F351/B351-1</f>
        <v>0.11106135244066273</v>
      </c>
      <c r="K351" s="41">
        <v>43.19</v>
      </c>
      <c r="L351" s="4">
        <f t="shared" si="46"/>
        <v>-1.5948963317384379E-2</v>
      </c>
      <c r="M351" s="43">
        <v>9.3000000000000007</v>
      </c>
      <c r="N351" s="4">
        <f t="shared" si="47"/>
        <v>1.6393442622950838E-2</v>
      </c>
      <c r="O351" s="4" t="str">
        <f>IF(J351&lt;-2.5%,L352+IF(AC$2="Yes",E352,0),"")</f>
        <v/>
      </c>
      <c r="P351" s="4">
        <f>IF(AND(I351&gt;5%,I351&lt;20%),N352-IF(AC$2="Yes",E352,0),"")</f>
        <v>-1.058855133219494E-2</v>
      </c>
      <c r="Q351" s="4">
        <f>IF(COUNT(O351:P351)=2,"",IF(COUNT(O351:P351)=1,SUM(O351:P351)+IF(AC$2="Yes",IF(O351&lt;&gt;"",E352,-E352),0),""))</f>
        <v>-1.2574952126755412E-2</v>
      </c>
      <c r="R351" s="4" t="str">
        <f>IF(O351&lt;&gt;"",E352,"")</f>
        <v/>
      </c>
      <c r="S351" s="4">
        <f>IF(P351&lt;&gt;"",-E352,"")</f>
        <v>-1.9864007945604722E-3</v>
      </c>
      <c r="T351" s="4">
        <f t="shared" si="48"/>
        <v>-1.9864007945604722E-3</v>
      </c>
      <c r="U351" s="43">
        <f t="shared" si="49"/>
        <v>158.76806361978751</v>
      </c>
      <c r="V351" s="43">
        <f t="shared" si="50"/>
        <v>157.47183048921963</v>
      </c>
      <c r="W351" s="43">
        <f t="shared" si="51"/>
        <v>247.45589177494136</v>
      </c>
      <c r="X351" s="3">
        <f>U351/MAX(U$2:U351)-1</f>
        <v>0</v>
      </c>
      <c r="Y351" s="3">
        <f>V351/MAX(V$2:V351)-1</f>
        <v>-0.21180923219698011</v>
      </c>
      <c r="Z351" s="3">
        <f>W351/MAX(W$2:W351)-1</f>
        <v>-0.16369027609209974</v>
      </c>
      <c r="AA351" s="2"/>
      <c r="AF351" s="2"/>
      <c r="AG351" s="2"/>
      <c r="AH351" s="2"/>
      <c r="AI351" s="2"/>
    </row>
    <row r="352" spans="1:35" x14ac:dyDescent="0.25">
      <c r="A352" s="34">
        <v>41053</v>
      </c>
      <c r="B352" s="41">
        <v>21.54</v>
      </c>
      <c r="C352" s="4">
        <f t="shared" si="52"/>
        <v>-3.5378414688759463E-2</v>
      </c>
      <c r="D352" s="41">
        <v>131.15</v>
      </c>
      <c r="E352" s="4">
        <f t="shared" ref="E352:E415" si="53">D352/D351-1</f>
        <v>1.9864007945604722E-3</v>
      </c>
      <c r="F352" s="6">
        <v>24.25</v>
      </c>
      <c r="G352" s="6">
        <v>25.97</v>
      </c>
      <c r="H352" s="41">
        <v>21.918636484005187</v>
      </c>
      <c r="I352" s="4">
        <f>G352/F352-1</f>
        <v>7.0927835051546317E-2</v>
      </c>
      <c r="J352" s="4">
        <f>F352/B352-1</f>
        <v>0.12581244196843078</v>
      </c>
      <c r="K352" s="41">
        <v>43.54</v>
      </c>
      <c r="L352" s="4">
        <f t="shared" si="46"/>
        <v>8.1037277147488762E-3</v>
      </c>
      <c r="M352" s="43">
        <v>9.2200000000000006</v>
      </c>
      <c r="N352" s="4">
        <f t="shared" si="47"/>
        <v>-8.6021505376344676E-3</v>
      </c>
      <c r="O352" s="4" t="str">
        <f>IF(J352&lt;-2.5%,L353+IF(AC$2="Yes",E353,0),"")</f>
        <v/>
      </c>
      <c r="P352" s="4">
        <f>IF(AND(I352&gt;5%,I352&lt;20%),N353-IF(AC$2="Yes",E353,0),"")</f>
        <v>1.1955478112442797E-2</v>
      </c>
      <c r="Q352" s="4">
        <f>IF(COUNT(O352:P352)=2,"",IF(COUNT(O352:P352)=1,SUM(O352:P352)+IF(AC$2="Yes",IF(O352&lt;&gt;"",E353,-E353),0),""))</f>
        <v>1.5234166637033031E-2</v>
      </c>
      <c r="R352" s="4" t="str">
        <f>IF(O352&lt;&gt;"",E353,"")</f>
        <v/>
      </c>
      <c r="S352" s="4">
        <f>IF(P352&lt;&gt;"",-E353,"")</f>
        <v>3.2786885245902342E-3</v>
      </c>
      <c r="T352" s="4">
        <f t="shared" si="48"/>
        <v>3.2786885245902342E-3</v>
      </c>
      <c r="U352" s="43">
        <f t="shared" si="49"/>
        <v>158.76806361978751</v>
      </c>
      <c r="V352" s="43">
        <f t="shared" si="50"/>
        <v>159.35448151195982</v>
      </c>
      <c r="W352" s="43">
        <f t="shared" si="51"/>
        <v>251.22567606555643</v>
      </c>
      <c r="X352" s="3">
        <f>U352/MAX(U$2:U352)-1</f>
        <v>0</v>
      </c>
      <c r="Y352" s="3">
        <f>V352/MAX(V$2:V352)-1</f>
        <v>-0.20238603472408145</v>
      </c>
      <c r="Z352" s="3">
        <f>W352/MAX(W$2:W352)-1</f>
        <v>-0.15094979439791578</v>
      </c>
      <c r="AA352" s="2"/>
      <c r="AF352" s="2"/>
      <c r="AG352" s="2"/>
      <c r="AH352" s="2"/>
      <c r="AI352" s="2"/>
    </row>
    <row r="353" spans="1:35" x14ac:dyDescent="0.25">
      <c r="A353" s="34">
        <v>41054</v>
      </c>
      <c r="B353" s="41">
        <v>21.76</v>
      </c>
      <c r="C353" s="4">
        <f t="shared" si="52"/>
        <v>1.0213556174559102E-2</v>
      </c>
      <c r="D353" s="41">
        <v>130.72</v>
      </c>
      <c r="E353" s="4">
        <f t="shared" si="53"/>
        <v>-3.2786885245902342E-3</v>
      </c>
      <c r="F353" s="6">
        <v>24.55</v>
      </c>
      <c r="G353" s="6">
        <v>26.07</v>
      </c>
      <c r="H353" s="41">
        <v>21.889793486913334</v>
      </c>
      <c r="I353" s="4">
        <f>G353/F353-1</f>
        <v>6.1914460285132256E-2</v>
      </c>
      <c r="J353" s="4">
        <f>F353/B353-1</f>
        <v>0.12821691176470584</v>
      </c>
      <c r="K353" s="41">
        <v>43.08</v>
      </c>
      <c r="L353" s="4">
        <f t="shared" si="46"/>
        <v>-1.0564997703261358E-2</v>
      </c>
      <c r="M353" s="43">
        <v>9.3000000000000007</v>
      </c>
      <c r="N353" s="4">
        <f t="shared" si="47"/>
        <v>8.6767895878525625E-3</v>
      </c>
      <c r="O353" s="4" t="str">
        <f>IF(J353&lt;-2.5%,L354+IF(AC$2="Yes",E354,0),"")</f>
        <v/>
      </c>
      <c r="P353" s="4">
        <f>IF(AND(I353&gt;5%,I353&lt;20%),N354-IF(AC$2="Yes",E354,0),"")</f>
        <v>3.845073110382824E-2</v>
      </c>
      <c r="Q353" s="4">
        <f>IF(COUNT(O353:P353)=2,"",IF(COUNT(O353:P353)=1,SUM(O353:P353)+IF(AC$2="Yes",IF(O353&lt;&gt;"",E354,-E354),0),""))</f>
        <v>2.6363827799054551E-2</v>
      </c>
      <c r="R353" s="4" t="str">
        <f>IF(O353&lt;&gt;"",E354,"")</f>
        <v/>
      </c>
      <c r="S353" s="4">
        <f>IF(P353&lt;&gt;"",-E354,"")</f>
        <v>-1.2086903304773688E-2</v>
      </c>
      <c r="T353" s="4">
        <f t="shared" si="48"/>
        <v>-1.2086903304773688E-2</v>
      </c>
      <c r="U353" s="43">
        <f t="shared" si="49"/>
        <v>158.76806361978751</v>
      </c>
      <c r="V353" s="43">
        <f t="shared" si="50"/>
        <v>165.48177783076616</v>
      </c>
      <c r="W353" s="43">
        <f t="shared" si="51"/>
        <v>257.84894652804979</v>
      </c>
      <c r="X353" s="3">
        <f>U353/MAX(U$2:U353)-1</f>
        <v>0</v>
      </c>
      <c r="Y353" s="3">
        <f>V353/MAX(V$2:V353)-1</f>
        <v>-0.17171719462059887</v>
      </c>
      <c r="Z353" s="3">
        <f>W353/MAX(W$2:W353)-1</f>
        <v>-0.12856558098467064</v>
      </c>
      <c r="AA353" s="2"/>
      <c r="AF353" s="2"/>
      <c r="AG353" s="2"/>
      <c r="AH353" s="2"/>
      <c r="AI353" s="2"/>
    </row>
    <row r="354" spans="1:35" x14ac:dyDescent="0.25">
      <c r="A354" s="34">
        <v>41058</v>
      </c>
      <c r="B354" s="41">
        <v>21.03</v>
      </c>
      <c r="C354" s="4">
        <f t="shared" si="52"/>
        <v>-3.3547794117647078E-2</v>
      </c>
      <c r="D354" s="41">
        <v>132.30000000000001</v>
      </c>
      <c r="E354" s="4">
        <f t="shared" si="53"/>
        <v>1.2086903304773688E-2</v>
      </c>
      <c r="F354" s="6">
        <v>23</v>
      </c>
      <c r="G354" s="6">
        <v>24.8</v>
      </c>
      <c r="H354" s="41">
        <v>21.733467398383638</v>
      </c>
      <c r="I354" s="4">
        <f>G354/F354-1</f>
        <v>7.8260869565217384E-2</v>
      </c>
      <c r="J354" s="4">
        <f>F354/B354-1</f>
        <v>9.3675701378982401E-2</v>
      </c>
      <c r="K354" s="41">
        <v>41.04</v>
      </c>
      <c r="L354" s="4">
        <f t="shared" si="46"/>
        <v>-4.7353760445682402E-2</v>
      </c>
      <c r="M354" s="43">
        <v>9.77</v>
      </c>
      <c r="N354" s="4">
        <f t="shared" si="47"/>
        <v>5.0537634408601928E-2</v>
      </c>
      <c r="O354" s="4" t="str">
        <f>IF(J354&lt;-2.5%,L355+IF(AC$2="Yes",E355,0),"")</f>
        <v/>
      </c>
      <c r="P354" s="4">
        <f>IF(AND(I354&gt;5%,I354&lt;20%),N355-IF(AC$2="Yes",E355,0),"")</f>
        <v>-5.9182512991549197E-2</v>
      </c>
      <c r="Q354" s="4">
        <f>IF(COUNT(O354:P354)=2,"",IF(COUNT(O354:P354)=1,SUM(O354:P354)+IF(AC$2="Yes",IF(O354&lt;&gt;"",E355,-E355),0),""))</f>
        <v>-4.4670041336220323E-2</v>
      </c>
      <c r="R354" s="4" t="str">
        <f>IF(O354&lt;&gt;"",E355,"")</f>
        <v/>
      </c>
      <c r="S354" s="4">
        <f>IF(P354&lt;&gt;"",-E355,"")</f>
        <v>1.4512471655328874E-2</v>
      </c>
      <c r="T354" s="4">
        <f t="shared" si="48"/>
        <v>1.4512471655328874E-2</v>
      </c>
      <c r="U354" s="43">
        <f t="shared" si="49"/>
        <v>158.76806361978751</v>
      </c>
      <c r="V354" s="43">
        <f t="shared" si="50"/>
        <v>155.68815036443218</v>
      </c>
      <c r="W354" s="43">
        <f t="shared" si="51"/>
        <v>246.33082342814095</v>
      </c>
      <c r="X354" s="3">
        <f>U354/MAX(U$2:U354)-1</f>
        <v>0</v>
      </c>
      <c r="Y354" s="3">
        <f>V354/MAX(V$2:V354)-1</f>
        <v>-0.22073705251064213</v>
      </c>
      <c r="Z354" s="3">
        <f>W354/MAX(W$2:W354)-1</f>
        <v>-0.16749259250389048</v>
      </c>
      <c r="AA354" s="2"/>
      <c r="AF354" s="2"/>
      <c r="AG354" s="2"/>
      <c r="AH354" s="2"/>
      <c r="AI354" s="2"/>
    </row>
    <row r="355" spans="1:35" x14ac:dyDescent="0.25">
      <c r="A355" s="34">
        <v>41059</v>
      </c>
      <c r="B355" s="41">
        <v>24.14</v>
      </c>
      <c r="C355" s="4">
        <f t="shared" si="52"/>
        <v>0.1478839752734189</v>
      </c>
      <c r="D355" s="41">
        <v>130.38</v>
      </c>
      <c r="E355" s="4">
        <f t="shared" si="53"/>
        <v>-1.4512471655328874E-2</v>
      </c>
      <c r="F355" s="6">
        <v>25.69</v>
      </c>
      <c r="G355" s="6">
        <v>26.9</v>
      </c>
      <c r="H355" s="41">
        <v>22.171018780495704</v>
      </c>
      <c r="I355" s="4">
        <f>G355/F355-1</f>
        <v>4.7100038925651955E-2</v>
      </c>
      <c r="J355" s="4">
        <f>F355/B355-1</f>
        <v>6.4208782104391071E-2</v>
      </c>
      <c r="K355" s="41">
        <v>43.81</v>
      </c>
      <c r="L355" s="4">
        <f t="shared" si="46"/>
        <v>6.7495126705653163E-2</v>
      </c>
      <c r="M355" s="43">
        <v>9.0500000000000007</v>
      </c>
      <c r="N355" s="4">
        <f t="shared" si="47"/>
        <v>-7.369498464687807E-2</v>
      </c>
      <c r="O355" s="4" t="str">
        <f>IF(J355&lt;-2.5%,L356+IF(AC$2="Yes",E356,0),"")</f>
        <v/>
      </c>
      <c r="P355" s="4" t="str">
        <f>IF(AND(I355&gt;5%,I355&lt;20%),N356-IF(AC$2="Yes",E356,0),"")</f>
        <v/>
      </c>
      <c r="Q355" s="4" t="str">
        <f>IF(COUNT(O355:P355)=2,"",IF(COUNT(O355:P355)=1,SUM(O355:P355)+IF(AC$2="Yes",IF(O355&lt;&gt;"",E356,-E356),0),""))</f>
        <v/>
      </c>
      <c r="R355" s="4" t="str">
        <f>IF(O355&lt;&gt;"",E356,"")</f>
        <v/>
      </c>
      <c r="S355" s="4" t="str">
        <f>IF(P355&lt;&gt;"",-E356,"")</f>
        <v/>
      </c>
      <c r="T355" s="4" t="str">
        <f t="shared" si="48"/>
        <v/>
      </c>
      <c r="U355" s="43">
        <f t="shared" si="49"/>
        <v>158.76806361978751</v>
      </c>
      <c r="V355" s="43">
        <f t="shared" si="50"/>
        <v>155.68815036443218</v>
      </c>
      <c r="W355" s="43">
        <f t="shared" si="51"/>
        <v>246.33082342814095</v>
      </c>
      <c r="X355" s="3">
        <f>U355/MAX(U$2:U355)-1</f>
        <v>0</v>
      </c>
      <c r="Y355" s="3">
        <f>V355/MAX(V$2:V355)-1</f>
        <v>-0.22073705251064213</v>
      </c>
      <c r="Z355" s="3">
        <f>W355/MAX(W$2:W355)-1</f>
        <v>-0.16749259250389048</v>
      </c>
      <c r="AA355" s="2"/>
      <c r="AF355" s="2"/>
      <c r="AG355" s="2"/>
      <c r="AH355" s="2"/>
      <c r="AI355" s="2"/>
    </row>
    <row r="356" spans="1:35" x14ac:dyDescent="0.25">
      <c r="A356" s="34">
        <v>41060</v>
      </c>
      <c r="B356" s="41">
        <v>24.06</v>
      </c>
      <c r="C356" s="4">
        <f t="shared" si="52"/>
        <v>-3.314001657000909E-3</v>
      </c>
      <c r="D356" s="41">
        <v>130.1</v>
      </c>
      <c r="E356" s="4">
        <f t="shared" si="53"/>
        <v>-2.1475686454978105E-3</v>
      </c>
      <c r="F356" s="6">
        <v>25.99</v>
      </c>
      <c r="G356" s="6">
        <v>27.32</v>
      </c>
      <c r="H356" s="41">
        <v>22.514469911314666</v>
      </c>
      <c r="I356" s="4">
        <f>G356/F356-1</f>
        <v>5.1173528280107794E-2</v>
      </c>
      <c r="J356" s="4">
        <f>F356/B356-1</f>
        <v>8.0216126350789674E-2</v>
      </c>
      <c r="K356" s="41">
        <v>44.44</v>
      </c>
      <c r="L356" s="4">
        <f t="shared" si="46"/>
        <v>1.4380278475233821E-2</v>
      </c>
      <c r="M356" s="43">
        <v>8.89</v>
      </c>
      <c r="N356" s="4">
        <f t="shared" si="47"/>
        <v>-1.7679558011049701E-2</v>
      </c>
      <c r="O356" s="4" t="str">
        <f>IF(J356&lt;-2.5%,L357+IF(AC$2="Yes",E357,0),"")</f>
        <v/>
      </c>
      <c r="P356" s="4">
        <f>IF(AND(I356&gt;5%,I356&lt;20%),N357-IF(AC$2="Yes",E357,0),"")</f>
        <v>-5.8028219185899288E-2</v>
      </c>
      <c r="Q356" s="4">
        <f>IF(COUNT(O356:P356)=2,"",IF(COUNT(O356:P356)=1,SUM(O356:P356)+IF(AC$2="Yes",IF(O356&lt;&gt;"",E357,-E357),0),""))</f>
        <v>-3.2816843321179845E-2</v>
      </c>
      <c r="R356" s="4" t="str">
        <f>IF(O356&lt;&gt;"",E357,"")</f>
        <v/>
      </c>
      <c r="S356" s="4">
        <f>IF(P356&lt;&gt;"",-E357,"")</f>
        <v>2.5211375864719443E-2</v>
      </c>
      <c r="T356" s="4">
        <f t="shared" si="48"/>
        <v>2.5211375864719443E-2</v>
      </c>
      <c r="U356" s="43">
        <f t="shared" si="49"/>
        <v>158.76806361978751</v>
      </c>
      <c r="V356" s="43">
        <f t="shared" si="50"/>
        <v>146.65384425043766</v>
      </c>
      <c r="W356" s="43">
        <f t="shared" si="51"/>
        <v>238.24702339052243</v>
      </c>
      <c r="X356" s="3">
        <f>U356/MAX(U$2:U356)-1</f>
        <v>0</v>
      </c>
      <c r="Y356" s="3">
        <f>V356/MAX(V$2:V356)-1</f>
        <v>-0.26595629363100459</v>
      </c>
      <c r="Z356" s="3">
        <f>W356/MAX(W$2:W356)-1</f>
        <v>-0.19481285765941192</v>
      </c>
      <c r="AA356" s="2"/>
      <c r="AF356" s="2"/>
      <c r="AG356" s="2"/>
      <c r="AH356" s="2"/>
      <c r="AI356" s="2"/>
    </row>
    <row r="357" spans="1:35" x14ac:dyDescent="0.25">
      <c r="A357" s="34">
        <v>41061</v>
      </c>
      <c r="B357" s="41">
        <v>26.66</v>
      </c>
      <c r="C357" s="4">
        <f t="shared" si="52"/>
        <v>0.10806317539484622</v>
      </c>
      <c r="D357" s="41">
        <v>126.82</v>
      </c>
      <c r="E357" s="4">
        <f t="shared" si="53"/>
        <v>-2.5211375864719443E-2</v>
      </c>
      <c r="F357" s="6">
        <v>27.75</v>
      </c>
      <c r="G357" s="6">
        <v>29.11</v>
      </c>
      <c r="H357" s="41">
        <v>23.268202654711999</v>
      </c>
      <c r="I357" s="4">
        <f>G357/F357-1</f>
        <v>4.9009009009008953E-2</v>
      </c>
      <c r="J357" s="4">
        <f>F357/B357-1</f>
        <v>4.0885221305326347E-2</v>
      </c>
      <c r="K357" s="41">
        <v>48.21</v>
      </c>
      <c r="L357" s="4">
        <f t="shared" si="46"/>
        <v>8.4833483348334848E-2</v>
      </c>
      <c r="M357" s="43">
        <v>8.15</v>
      </c>
      <c r="N357" s="4">
        <f t="shared" si="47"/>
        <v>-8.3239595050618731E-2</v>
      </c>
      <c r="O357" s="4" t="str">
        <f>IF(J357&lt;-2.5%,L358+IF(AC$2="Yes",E358,0),"")</f>
        <v/>
      </c>
      <c r="P357" s="4" t="str">
        <f>IF(AND(I357&gt;5%,I357&lt;20%),N358-IF(AC$2="Yes",E358,0),"")</f>
        <v/>
      </c>
      <c r="Q357" s="4" t="str">
        <f>IF(COUNT(O357:P357)=2,"",IF(COUNT(O357:P357)=1,SUM(O357:P357)+IF(AC$2="Yes",IF(O357&lt;&gt;"",E358,-E358),0),""))</f>
        <v/>
      </c>
      <c r="R357" s="4" t="str">
        <f>IF(O357&lt;&gt;"",E358,"")</f>
        <v/>
      </c>
      <c r="S357" s="4" t="str">
        <f>IF(P357&lt;&gt;"",-E358,"")</f>
        <v/>
      </c>
      <c r="T357" s="4" t="str">
        <f t="shared" si="48"/>
        <v/>
      </c>
      <c r="U357" s="43">
        <f t="shared" si="49"/>
        <v>158.76806361978751</v>
      </c>
      <c r="V357" s="43">
        <f t="shared" si="50"/>
        <v>146.65384425043766</v>
      </c>
      <c r="W357" s="43">
        <f t="shared" si="51"/>
        <v>238.24702339052243</v>
      </c>
      <c r="X357" s="3">
        <f>U357/MAX(U$2:U357)-1</f>
        <v>0</v>
      </c>
      <c r="Y357" s="3">
        <f>V357/MAX(V$2:V357)-1</f>
        <v>-0.26595629363100459</v>
      </c>
      <c r="Z357" s="3">
        <f>W357/MAX(W$2:W357)-1</f>
        <v>-0.19481285765941192</v>
      </c>
      <c r="AA357" s="2"/>
      <c r="AF357" s="2"/>
      <c r="AG357" s="2"/>
      <c r="AH357" s="2"/>
      <c r="AI357" s="2"/>
    </row>
    <row r="358" spans="1:35" x14ac:dyDescent="0.25">
      <c r="A358" s="34">
        <v>41064</v>
      </c>
      <c r="B358" s="41">
        <v>26.12</v>
      </c>
      <c r="C358" s="4">
        <f t="shared" si="52"/>
        <v>-2.0255063765941439E-2</v>
      </c>
      <c r="D358" s="41">
        <v>126.76</v>
      </c>
      <c r="E358" s="4">
        <f t="shared" si="53"/>
        <v>-4.7311149660922425E-4</v>
      </c>
      <c r="F358" s="6">
        <v>26.95</v>
      </c>
      <c r="G358" s="6">
        <v>28.43</v>
      </c>
      <c r="H358" s="41">
        <v>23.786711262946181</v>
      </c>
      <c r="I358" s="4">
        <f>G358/F358-1</f>
        <v>5.4916512059369316E-2</v>
      </c>
      <c r="J358" s="4">
        <f>F358/B358-1</f>
        <v>3.1776416539050389E-2</v>
      </c>
      <c r="K358" s="41">
        <v>46.16</v>
      </c>
      <c r="L358" s="4">
        <f t="shared" si="46"/>
        <v>-4.2522298278365622E-2</v>
      </c>
      <c r="M358" s="43">
        <v>8.4700000000000006</v>
      </c>
      <c r="N358" s="4">
        <f t="shared" si="47"/>
        <v>3.926380368098159E-2</v>
      </c>
      <c r="O358" s="4" t="str">
        <f>IF(J358&lt;-2.5%,L359+IF(AC$2="Yes",E359,0),"")</f>
        <v/>
      </c>
      <c r="P358" s="4">
        <f>IF(AND(I358&gt;5%,I358&lt;20%),N359-IF(AC$2="Yes",E359,0),"")</f>
        <v>1.7220021437009736E-2</v>
      </c>
      <c r="Q358" s="4">
        <f>IF(COUNT(O358:P358)=2,"",IF(COUNT(O358:P358)=1,SUM(O358:P358)+IF(AC$2="Yes",IF(O358&lt;&gt;"",E359,-E359),0),""))</f>
        <v>9.6466544442674884E-3</v>
      </c>
      <c r="R358" s="4" t="str">
        <f>IF(O358&lt;&gt;"",E359,"")</f>
        <v/>
      </c>
      <c r="S358" s="4">
        <f>IF(P358&lt;&gt;"",-E359,"")</f>
        <v>-7.5733669927422476E-3</v>
      </c>
      <c r="T358" s="4">
        <f t="shared" si="48"/>
        <v>-7.5733669927422476E-3</v>
      </c>
      <c r="U358" s="43">
        <f t="shared" si="49"/>
        <v>158.76806361978751</v>
      </c>
      <c r="V358" s="43">
        <f t="shared" si="50"/>
        <v>149.17922659225007</v>
      </c>
      <c r="W358" s="43">
        <f t="shared" si="51"/>
        <v>240.54531009754612</v>
      </c>
      <c r="X358" s="3">
        <f>U358/MAX(U$2:U358)-1</f>
        <v>0</v>
      </c>
      <c r="Y358" s="3">
        <f>V358/MAX(V$2:V358)-1</f>
        <v>-0.25331604527162843</v>
      </c>
      <c r="Z358" s="3">
        <f>W358/MAX(W$2:W358)-1</f>
        <v>-0.18704549553428507</v>
      </c>
      <c r="AA358" s="2"/>
      <c r="AF358" s="2"/>
      <c r="AG358" s="2"/>
      <c r="AH358" s="2"/>
      <c r="AI358" s="2"/>
    </row>
    <row r="359" spans="1:35" x14ac:dyDescent="0.25">
      <c r="A359" s="34">
        <v>41065</v>
      </c>
      <c r="B359" s="41">
        <v>24.68</v>
      </c>
      <c r="C359" s="4">
        <f t="shared" si="52"/>
        <v>-5.513016845329255E-2</v>
      </c>
      <c r="D359" s="41">
        <v>127.72</v>
      </c>
      <c r="E359" s="4">
        <f t="shared" si="53"/>
        <v>7.5733669927422476E-3</v>
      </c>
      <c r="F359" s="6">
        <v>25.58</v>
      </c>
      <c r="G359" s="6">
        <v>27.33</v>
      </c>
      <c r="H359" s="41">
        <v>23.949127396955966</v>
      </c>
      <c r="I359" s="4">
        <f>G359/F359-1</f>
        <v>6.8412822517591954E-2</v>
      </c>
      <c r="J359" s="4">
        <f>F359/B359-1</f>
        <v>3.6466774716369388E-2</v>
      </c>
      <c r="K359" s="41">
        <v>45.14</v>
      </c>
      <c r="L359" s="4">
        <f t="shared" si="46"/>
        <v>-2.2097053726169769E-2</v>
      </c>
      <c r="M359" s="43">
        <v>8.68</v>
      </c>
      <c r="N359" s="4">
        <f t="shared" si="47"/>
        <v>2.4793388429751984E-2</v>
      </c>
      <c r="O359" s="4" t="str">
        <f>IF(J359&lt;-2.5%,L360+IF(AC$2="Yes",E360,0),"")</f>
        <v/>
      </c>
      <c r="P359" s="4">
        <f>IF(AND(I359&gt;5%,I359&lt;20%),N360-IF(AC$2="Yes",E360,0),"")</f>
        <v>5.3565835980493137E-2</v>
      </c>
      <c r="Q359" s="4">
        <f>IF(COUNT(O359:P359)=2,"",IF(COUNT(O359:P359)=1,SUM(O359:P359)+IF(AC$2="Yes",IF(O359&lt;&gt;"",E360,-E360),0),""))</f>
        <v>3.109480560153921E-2</v>
      </c>
      <c r="R359" s="4" t="str">
        <f>IF(O359&lt;&gt;"",E360,"")</f>
        <v/>
      </c>
      <c r="S359" s="4">
        <f>IF(P359&lt;&gt;"",-E360,"")</f>
        <v>-2.2471030378953927E-2</v>
      </c>
      <c r="T359" s="4">
        <f t="shared" si="48"/>
        <v>-2.2471030378953927E-2</v>
      </c>
      <c r="U359" s="43">
        <f t="shared" si="49"/>
        <v>158.76806361978751</v>
      </c>
      <c r="V359" s="43">
        <f t="shared" si="50"/>
        <v>157.17013657558735</v>
      </c>
      <c r="W359" s="43">
        <f t="shared" si="51"/>
        <v>248.02501975339129</v>
      </c>
      <c r="X359" s="3">
        <f>U359/MAX(U$2:U359)-1</f>
        <v>0</v>
      </c>
      <c r="Y359" s="3">
        <f>V359/MAX(V$2:V359)-1</f>
        <v>-0.21331929502338254</v>
      </c>
      <c r="Z359" s="3">
        <f>W359/MAX(W$2:W359)-1</f>
        <v>-0.16176683325502794</v>
      </c>
      <c r="AA359" s="2"/>
      <c r="AF359" s="2"/>
      <c r="AG359" s="2"/>
      <c r="AH359" s="2"/>
      <c r="AI359" s="2"/>
    </row>
    <row r="360" spans="1:35" x14ac:dyDescent="0.25">
      <c r="A360" s="34">
        <v>41066</v>
      </c>
      <c r="B360" s="41">
        <v>22.16</v>
      </c>
      <c r="C360" s="4">
        <f t="shared" si="52"/>
        <v>-0.10210696920583462</v>
      </c>
      <c r="D360" s="41">
        <v>130.59</v>
      </c>
      <c r="E360" s="4">
        <f t="shared" si="53"/>
        <v>2.2471030378953927E-2</v>
      </c>
      <c r="F360" s="6">
        <v>23.4</v>
      </c>
      <c r="G360" s="6">
        <v>25.5</v>
      </c>
      <c r="H360" s="41">
        <v>23.623831506600336</v>
      </c>
      <c r="I360" s="4">
        <f>G360/F360-1</f>
        <v>8.9743589743589869E-2</v>
      </c>
      <c r="J360" s="4">
        <f>F360/B360-1</f>
        <v>5.5956678700360918E-2</v>
      </c>
      <c r="K360" s="41">
        <v>41.89</v>
      </c>
      <c r="L360" s="4">
        <f t="shared" si="46"/>
        <v>-7.1998227735932674E-2</v>
      </c>
      <c r="M360" s="43">
        <v>9.34</v>
      </c>
      <c r="N360" s="4">
        <f t="shared" si="47"/>
        <v>7.6036866359447064E-2</v>
      </c>
      <c r="O360" s="4" t="str">
        <f>IF(J360&lt;-2.5%,L361+IF(AC$2="Yes",E361,0),"")</f>
        <v/>
      </c>
      <c r="P360" s="4">
        <f>IF(AND(I360&gt;5%,I360&lt;20%),N361-IF(AC$2="Yes",E361,0),"")</f>
        <v>5.8113785352034153E-3</v>
      </c>
      <c r="Q360" s="4">
        <f>IF(COUNT(O360:P360)=2,"",IF(COUNT(O360:P360)=1,SUM(O360:P360)+IF(AC$2="Yes",IF(O360&lt;&gt;"",E361,-E361),0),""))</f>
        <v>5.1987742010277671E-3</v>
      </c>
      <c r="R360" s="4" t="str">
        <f>IF(O360&lt;&gt;"",E361,"")</f>
        <v/>
      </c>
      <c r="S360" s="4">
        <f>IF(P360&lt;&gt;"",-E361,"")</f>
        <v>-6.1260433417564819E-4</v>
      </c>
      <c r="T360" s="4">
        <f t="shared" si="48"/>
        <v>-6.1260433417564819E-4</v>
      </c>
      <c r="U360" s="43">
        <f t="shared" si="49"/>
        <v>158.76806361978751</v>
      </c>
      <c r="V360" s="43">
        <f t="shared" si="50"/>
        <v>158.0835117336577</v>
      </c>
      <c r="W360" s="43">
        <f t="shared" si="51"/>
        <v>249.31444582729463</v>
      </c>
      <c r="X360" s="3">
        <f>U360/MAX(U$2:U360)-1</f>
        <v>0</v>
      </c>
      <c r="Y360" s="3">
        <f>V360/MAX(V$2:V360)-1</f>
        <v>-0.20874759566042278</v>
      </c>
      <c r="Z360" s="3">
        <f>W360/MAX(W$2:W360)-1</f>
        <v>-0.15740904829330837</v>
      </c>
      <c r="AA360" s="2"/>
      <c r="AF360" s="2"/>
      <c r="AG360" s="2"/>
      <c r="AH360" s="2"/>
      <c r="AI360" s="2"/>
    </row>
    <row r="361" spans="1:35" x14ac:dyDescent="0.25">
      <c r="A361" s="34">
        <v>41067</v>
      </c>
      <c r="B361" s="41">
        <v>21.72</v>
      </c>
      <c r="C361" s="4">
        <f t="shared" si="52"/>
        <v>-1.9855595667870096E-2</v>
      </c>
      <c r="D361" s="41">
        <v>130.66999999999999</v>
      </c>
      <c r="E361" s="4">
        <f t="shared" si="53"/>
        <v>6.1260433417564819E-4</v>
      </c>
      <c r="F361" s="6">
        <v>23.05</v>
      </c>
      <c r="G361" s="6">
        <v>25.27</v>
      </c>
      <c r="H361" s="41">
        <v>23.277680323582093</v>
      </c>
      <c r="I361" s="4">
        <f>G361/F361-1</f>
        <v>9.6312364425162666E-2</v>
      </c>
      <c r="J361" s="4">
        <f>F361/B361-1</f>
        <v>6.1233885819521161E-2</v>
      </c>
      <c r="K361" s="41">
        <v>41.43</v>
      </c>
      <c r="L361" s="4">
        <f t="shared" si="46"/>
        <v>-1.0981141083790891E-2</v>
      </c>
      <c r="M361" s="43">
        <v>9.4</v>
      </c>
      <c r="N361" s="4">
        <f t="shared" si="47"/>
        <v>6.4239828693790635E-3</v>
      </c>
      <c r="O361" s="4" t="str">
        <f>IF(J361&lt;-2.5%,L362+IF(AC$2="Yes",E362,0),"")</f>
        <v/>
      </c>
      <c r="P361" s="4">
        <f>IF(AND(I361&gt;5%,I361&lt;20%),N362-IF(AC$2="Yes",E362,0),"")</f>
        <v>4.629633851068693E-2</v>
      </c>
      <c r="Q361" s="4">
        <f>IF(COUNT(O361:P361)=2,"",IF(COUNT(O361:P361)=1,SUM(O361:P361)+IF(AC$2="Yes",IF(O361&lt;&gt;"",E362,-E362),0),""))</f>
        <v>3.833735787243775E-2</v>
      </c>
      <c r="R361" s="4" t="str">
        <f>IF(O361&lt;&gt;"",E362,"")</f>
        <v/>
      </c>
      <c r="S361" s="4">
        <f>IF(P361&lt;&gt;"",-E362,"")</f>
        <v>-7.9589806382491801E-3</v>
      </c>
      <c r="T361" s="4">
        <f t="shared" si="48"/>
        <v>-7.9589806382491801E-3</v>
      </c>
      <c r="U361" s="43">
        <f t="shared" si="49"/>
        <v>158.76806361978751</v>
      </c>
      <c r="V361" s="43">
        <f t="shared" si="50"/>
        <v>165.40219950583727</v>
      </c>
      <c r="W361" s="43">
        <f t="shared" si="51"/>
        <v>258.87250295974411</v>
      </c>
      <c r="X361" s="3">
        <f>U361/MAX(U$2:U361)-1</f>
        <v>0</v>
      </c>
      <c r="Y361" s="3">
        <f>V361/MAX(V$2:V361)-1</f>
        <v>-0.17211550650172269</v>
      </c>
      <c r="Z361" s="3">
        <f>W361/MAX(W$2:W361)-1</f>
        <v>-0.12510633743765109</v>
      </c>
      <c r="AA361" s="2"/>
      <c r="AF361" s="2"/>
      <c r="AG361" s="2"/>
      <c r="AH361" s="2"/>
      <c r="AI361" s="2"/>
    </row>
    <row r="362" spans="1:35" x14ac:dyDescent="0.25">
      <c r="A362" s="34">
        <v>41068</v>
      </c>
      <c r="B362" s="41">
        <v>21.23</v>
      </c>
      <c r="C362" s="4">
        <f t="shared" si="52"/>
        <v>-2.2559852670349878E-2</v>
      </c>
      <c r="D362" s="41">
        <v>131.71</v>
      </c>
      <c r="E362" s="4">
        <f t="shared" si="53"/>
        <v>7.9589806382491801E-3</v>
      </c>
      <c r="F362" s="6">
        <v>21.71</v>
      </c>
      <c r="G362" s="6">
        <v>23.83</v>
      </c>
      <c r="H362" s="41">
        <v>22.905374810203529</v>
      </c>
      <c r="I362" s="4">
        <f>G362/F362-1</f>
        <v>9.765085214186997E-2</v>
      </c>
      <c r="J362" s="4">
        <f>F362/B362-1</f>
        <v>2.2609514837494071E-2</v>
      </c>
      <c r="K362" s="41">
        <v>39.18</v>
      </c>
      <c r="L362" s="4">
        <f t="shared" si="46"/>
        <v>-5.4308472121651019E-2</v>
      </c>
      <c r="M362" s="43">
        <v>9.91</v>
      </c>
      <c r="N362" s="4">
        <f t="shared" si="47"/>
        <v>5.425531914893611E-2</v>
      </c>
      <c r="O362" s="4" t="str">
        <f>IF(J362&lt;-2.5%,L363+IF(AC$2="Yes",E363,0),"")</f>
        <v/>
      </c>
      <c r="P362" s="4">
        <f>IF(AND(I362&gt;5%,I362&lt;20%),N363-IF(AC$2="Yes",E363,0),"")</f>
        <v>-7.410165791723089E-2</v>
      </c>
      <c r="Q362" s="4">
        <f>IF(COUNT(O362:P362)=2,"",IF(COUNT(O362:P362)=1,SUM(O362:P362)+IF(AC$2="Yes",IF(O362&lt;&gt;"",E363,-E363),0),""))</f>
        <v>-6.14222865710915E-2</v>
      </c>
      <c r="R362" s="4" t="str">
        <f>IF(O362&lt;&gt;"",E363,"")</f>
        <v/>
      </c>
      <c r="S362" s="4">
        <f>IF(P362&lt;&gt;"",-E363,"")</f>
        <v>1.267937134613939E-2</v>
      </c>
      <c r="T362" s="4">
        <f t="shared" si="48"/>
        <v>1.267937134613939E-2</v>
      </c>
      <c r="U362" s="43">
        <f t="shared" si="49"/>
        <v>158.76806361978751</v>
      </c>
      <c r="V362" s="43">
        <f t="shared" si="50"/>
        <v>153.14562229929814</v>
      </c>
      <c r="W362" s="43">
        <f t="shared" si="51"/>
        <v>242.97196189757497</v>
      </c>
      <c r="X362" s="3">
        <f>U362/MAX(U$2:U362)-1</f>
        <v>0</v>
      </c>
      <c r="Y362" s="3">
        <f>V362/MAX(V$2:V362)-1</f>
        <v>-0.23346312003391212</v>
      </c>
      <c r="Z362" s="3">
        <f>W362/MAX(W$2:W362)-1</f>
        <v>-0.17884430669878748</v>
      </c>
      <c r="AA362" s="2"/>
      <c r="AF362" s="2"/>
      <c r="AG362" s="2"/>
      <c r="AH362" s="2"/>
      <c r="AI362" s="2"/>
    </row>
    <row r="363" spans="1:35" x14ac:dyDescent="0.25">
      <c r="A363" s="34">
        <v>41071</v>
      </c>
      <c r="B363" s="41">
        <v>23.56</v>
      </c>
      <c r="C363" s="4">
        <f t="shared" si="52"/>
        <v>0.10975035327366922</v>
      </c>
      <c r="D363" s="41">
        <v>130.04</v>
      </c>
      <c r="E363" s="4">
        <f t="shared" si="53"/>
        <v>-1.267937134613939E-2</v>
      </c>
      <c r="F363" s="6">
        <v>24.55</v>
      </c>
      <c r="G363" s="6">
        <v>26.39</v>
      </c>
      <c r="H363" s="41">
        <v>23.024397571984707</v>
      </c>
      <c r="I363" s="4">
        <f>G363/F363-1</f>
        <v>7.4949083503055069E-2</v>
      </c>
      <c r="J363" s="4">
        <f>F363/B363-1</f>
        <v>4.2020373514431331E-2</v>
      </c>
      <c r="K363" s="41">
        <v>42.42</v>
      </c>
      <c r="L363" s="4">
        <f t="shared" si="46"/>
        <v>8.2695252679938713E-2</v>
      </c>
      <c r="M363" s="43">
        <v>9.0500000000000007</v>
      </c>
      <c r="N363" s="4">
        <f t="shared" si="47"/>
        <v>-8.678102926337028E-2</v>
      </c>
      <c r="O363" s="4" t="str">
        <f>IF(J363&lt;-2.5%,L364+IF(AC$2="Yes",E364,0),"")</f>
        <v/>
      </c>
      <c r="P363" s="4">
        <f>IF(AND(I363&gt;5%,I363&lt;20%),N364-IF(AC$2="Yes",E364,0),"")</f>
        <v>4.0116003405663569E-3</v>
      </c>
      <c r="Q363" s="4">
        <f>IF(COUNT(O363:P363)=2,"",IF(COUNT(O363:P363)=1,SUM(O363:P363)+IF(AC$2="Yes",IF(O363&lt;&gt;"",E364,-E364),0),""))</f>
        <v>-7.4464125785356217E-3</v>
      </c>
      <c r="R363" s="4" t="str">
        <f>IF(O363&lt;&gt;"",E364,"")</f>
        <v/>
      </c>
      <c r="S363" s="4">
        <f>IF(P363&lt;&gt;"",-E364,"")</f>
        <v>-1.1458012919101979E-2</v>
      </c>
      <c r="T363" s="4">
        <f t="shared" si="48"/>
        <v>-1.1458012919101979E-2</v>
      </c>
      <c r="U363" s="43">
        <f t="shared" si="49"/>
        <v>158.76806361978751</v>
      </c>
      <c r="V363" s="43">
        <f t="shared" si="50"/>
        <v>153.75998132987024</v>
      </c>
      <c r="W363" s="43">
        <f t="shared" si="51"/>
        <v>241.16269242426938</v>
      </c>
      <c r="X363" s="3">
        <f>U363/MAX(U$2:U363)-1</f>
        <v>0</v>
      </c>
      <c r="Y363" s="3">
        <f>V363/MAX(V$2:V363)-1</f>
        <v>-0.23038808042518344</v>
      </c>
      <c r="Z363" s="3">
        <f>W363/MAX(W$2:W363)-1</f>
        <v>-0.18495897078232182</v>
      </c>
      <c r="AA363" s="2"/>
      <c r="AF363" s="2"/>
      <c r="AG363" s="2"/>
      <c r="AH363" s="2"/>
      <c r="AI363" s="2"/>
    </row>
    <row r="364" spans="1:35" x14ac:dyDescent="0.25">
      <c r="A364" s="34">
        <v>41072</v>
      </c>
      <c r="B364" s="41">
        <v>22.09</v>
      </c>
      <c r="C364" s="4">
        <f t="shared" si="52"/>
        <v>-6.2393887945670579E-2</v>
      </c>
      <c r="D364" s="41">
        <v>131.53</v>
      </c>
      <c r="E364" s="4">
        <f t="shared" si="53"/>
        <v>1.1458012919101979E-2</v>
      </c>
      <c r="F364" s="6">
        <v>23.45</v>
      </c>
      <c r="G364" s="6">
        <v>25.52</v>
      </c>
      <c r="H364" s="41">
        <v>22.854507104351125</v>
      </c>
      <c r="I364" s="4">
        <f>G364/F364-1</f>
        <v>8.8272921108742075E-2</v>
      </c>
      <c r="J364" s="4">
        <f>F364/B364-1</f>
        <v>6.1566319601629615E-2</v>
      </c>
      <c r="K364" s="41">
        <v>41.74</v>
      </c>
      <c r="L364" s="4">
        <f t="shared" ref="L364:L427" si="54">K364/K363-1</f>
        <v>-1.6030174446016066E-2</v>
      </c>
      <c r="M364" s="43">
        <v>9.19</v>
      </c>
      <c r="N364" s="4">
        <f t="shared" si="47"/>
        <v>1.5469613259668336E-2</v>
      </c>
      <c r="O364" s="4" t="str">
        <f>IF(J364&lt;-2.5%,L365+IF(AC$2="Yes",E365,0),"")</f>
        <v/>
      </c>
      <c r="P364" s="4">
        <f>IF(AND(I364&gt;5%,I364&lt;20%),N365-IF(AC$2="Yes",E365,0),"")</f>
        <v>-4.6932449077803362E-2</v>
      </c>
      <c r="Q364" s="4">
        <f>IF(COUNT(O364:P364)=2,"",IF(COUNT(O364:P364)=1,SUM(O364:P364)+IF(AC$2="Yes",IF(O364&lt;&gt;"",E365,-E365),0),""))</f>
        <v>-4.0546073346031108E-2</v>
      </c>
      <c r="R364" s="4" t="str">
        <f>IF(O364&lt;&gt;"",E365,"")</f>
        <v/>
      </c>
      <c r="S364" s="4">
        <f>IF(P364&lt;&gt;"",-E365,"")</f>
        <v>6.3863757317722536E-3</v>
      </c>
      <c r="T364" s="4">
        <f t="shared" si="48"/>
        <v>6.3863757317722536E-3</v>
      </c>
      <c r="U364" s="43">
        <f t="shared" si="49"/>
        <v>158.76806361978751</v>
      </c>
      <c r="V364" s="43">
        <f t="shared" si="50"/>
        <v>146.5436488359021</v>
      </c>
      <c r="W364" s="43">
        <f t="shared" si="51"/>
        <v>231.38449220890863</v>
      </c>
      <c r="X364" s="3">
        <f>U364/MAX(U$2:U364)-1</f>
        <v>0</v>
      </c>
      <c r="Y364" s="3">
        <f>V364/MAX(V$2:V364)-1</f>
        <v>-0.26650785265029908</v>
      </c>
      <c r="Z364" s="3">
        <f>W364/MAX(W$2:W364)-1</f>
        <v>-0.21800568413300647</v>
      </c>
      <c r="AA364" s="2"/>
      <c r="AF364" s="2"/>
      <c r="AG364" s="2"/>
      <c r="AH364" s="2"/>
      <c r="AI364" s="2"/>
    </row>
    <row r="365" spans="1:35" x14ac:dyDescent="0.25">
      <c r="A365" s="34">
        <v>41073</v>
      </c>
      <c r="B365" s="41">
        <v>24.27</v>
      </c>
      <c r="C365" s="4">
        <f t="shared" si="52"/>
        <v>9.8687188773200596E-2</v>
      </c>
      <c r="D365" s="41">
        <v>130.69</v>
      </c>
      <c r="E365" s="4">
        <f t="shared" si="53"/>
        <v>-6.3863757317722536E-3</v>
      </c>
      <c r="F365" s="6">
        <v>24.97</v>
      </c>
      <c r="G365" s="6">
        <v>26.72</v>
      </c>
      <c r="H365" s="41">
        <v>23.111869449014556</v>
      </c>
      <c r="I365" s="4">
        <f>G365/F365-1</f>
        <v>7.0084100921105286E-2</v>
      </c>
      <c r="J365" s="4">
        <f>F365/B365-1</f>
        <v>2.8842192006592438E-2</v>
      </c>
      <c r="K365" s="41">
        <v>43.86</v>
      </c>
      <c r="L365" s="4">
        <f t="shared" si="54"/>
        <v>5.0790608528988868E-2</v>
      </c>
      <c r="M365" s="43">
        <v>8.6999999999999993</v>
      </c>
      <c r="N365" s="4">
        <f t="shared" ref="N365:N428" si="55">M365/M364-1</f>
        <v>-5.3318824809575616E-2</v>
      </c>
      <c r="O365" s="4" t="str">
        <f>IF(J365&lt;-2.5%,L366+IF(AC$2="Yes",E366,0),"")</f>
        <v/>
      </c>
      <c r="P365" s="4">
        <f>IF(AND(I365&gt;5%,I365&lt;20%),N366-IF(AC$2="Yes",E366,0),"")</f>
        <v>5.3731960249884914E-2</v>
      </c>
      <c r="Q365" s="4">
        <f>IF(COUNT(O365:P365)=2,"",IF(COUNT(O365:P365)=1,SUM(O365:P365)+IF(AC$2="Yes",IF(O365&lt;&gt;"",E366,-E366),0),""))</f>
        <v>4.309610440781575E-2</v>
      </c>
      <c r="R365" s="4" t="str">
        <f>IF(O365&lt;&gt;"",E366,"")</f>
        <v/>
      </c>
      <c r="S365" s="4">
        <f>IF(P365&lt;&gt;"",-E366,"")</f>
        <v>-1.0635855842069164E-2</v>
      </c>
      <c r="T365" s="4">
        <f t="shared" si="48"/>
        <v>-1.0635855842069164E-2</v>
      </c>
      <c r="U365" s="43">
        <f t="shared" si="49"/>
        <v>158.76806361978751</v>
      </c>
      <c r="V365" s="43">
        <f t="shared" si="50"/>
        <v>154.4177263500259</v>
      </c>
      <c r="W365" s="43">
        <f t="shared" si="51"/>
        <v>241.35626244349319</v>
      </c>
      <c r="X365" s="3">
        <f>U365/MAX(U$2:U365)-1</f>
        <v>0</v>
      </c>
      <c r="Y365" s="3">
        <f>V365/MAX(V$2:V365)-1</f>
        <v>-0.22709588174530215</v>
      </c>
      <c r="Z365" s="3">
        <f>W365/MAX(W$2:W365)-1</f>
        <v>-0.18430477545008406</v>
      </c>
      <c r="AA365" s="2"/>
      <c r="AF365" s="2"/>
      <c r="AG365" s="2"/>
      <c r="AH365" s="2"/>
      <c r="AI365" s="2"/>
    </row>
    <row r="366" spans="1:35" x14ac:dyDescent="0.25">
      <c r="A366" s="34">
        <v>41074</v>
      </c>
      <c r="B366" s="41">
        <v>21.68</v>
      </c>
      <c r="C366" s="4">
        <f t="shared" si="52"/>
        <v>-0.10671611042439222</v>
      </c>
      <c r="D366" s="41">
        <v>132.08000000000001</v>
      </c>
      <c r="E366" s="4">
        <f t="shared" si="53"/>
        <v>1.0635855842069164E-2</v>
      </c>
      <c r="F366" s="6">
        <v>22.95</v>
      </c>
      <c r="G366" s="6">
        <v>25.08</v>
      </c>
      <c r="H366" s="41">
        <v>22.851529549193728</v>
      </c>
      <c r="I366" s="4">
        <f>G366/F366-1</f>
        <v>9.2810457516339762E-2</v>
      </c>
      <c r="J366" s="4">
        <f>F366/B366-1</f>
        <v>5.8579335793357945E-2</v>
      </c>
      <c r="K366" s="41">
        <v>41.11</v>
      </c>
      <c r="L366" s="4">
        <f t="shared" si="54"/>
        <v>-6.2699498404012788E-2</v>
      </c>
      <c r="M366" s="43">
        <v>9.26</v>
      </c>
      <c r="N366" s="4">
        <f t="shared" si="55"/>
        <v>6.4367816091954078E-2</v>
      </c>
      <c r="O366" s="4" t="str">
        <f>IF(J366&lt;-2.5%,L367+IF(AC$2="Yes",E367,0),"")</f>
        <v/>
      </c>
      <c r="P366" s="4">
        <f>IF(AND(I366&gt;5%,I366&lt;20%),N367-IF(AC$2="Yes",E367,0),"")</f>
        <v>2.9735725321259787E-2</v>
      </c>
      <c r="Q366" s="4">
        <f>IF(COUNT(O366:P366)=2,"",IF(COUNT(O366:P366)=1,SUM(O366:P366)+IF(AC$2="Yes",IF(O366&lt;&gt;"",E367,-E367),0),""))</f>
        <v>1.9514647186795964E-2</v>
      </c>
      <c r="R366" s="4" t="str">
        <f>IF(O366&lt;&gt;"",E367,"")</f>
        <v/>
      </c>
      <c r="S366" s="4">
        <f>IF(P366&lt;&gt;"",-E367,"")</f>
        <v>-1.0221078134463824E-2</v>
      </c>
      <c r="T366" s="4">
        <f t="shared" si="48"/>
        <v>-1.0221078134463824E-2</v>
      </c>
      <c r="U366" s="43">
        <f t="shared" si="49"/>
        <v>158.76806361978751</v>
      </c>
      <c r="V366" s="43">
        <f t="shared" si="50"/>
        <v>159.00944944550372</v>
      </c>
      <c r="W366" s="43">
        <f t="shared" si="51"/>
        <v>246.06624475140168</v>
      </c>
      <c r="X366" s="3">
        <f>U366/MAX(U$2:U366)-1</f>
        <v>0</v>
      </c>
      <c r="Y366" s="3">
        <f>V366/MAX(V$2:V366)-1</f>
        <v>-0.20411301718521002</v>
      </c>
      <c r="Z366" s="3">
        <f>W366/MAX(W$2:W366)-1</f>
        <v>-0.16838677093103815</v>
      </c>
      <c r="AA366" s="2"/>
      <c r="AF366" s="2"/>
      <c r="AG366" s="2"/>
      <c r="AH366" s="2"/>
      <c r="AI366" s="2"/>
    </row>
    <row r="367" spans="1:35" x14ac:dyDescent="0.25">
      <c r="A367" s="34">
        <v>41075</v>
      </c>
      <c r="B367" s="41">
        <v>21.11</v>
      </c>
      <c r="C367" s="4">
        <f t="shared" si="52"/>
        <v>-2.6291512915129212E-2</v>
      </c>
      <c r="D367" s="41">
        <v>133.43</v>
      </c>
      <c r="E367" s="4">
        <f t="shared" si="53"/>
        <v>1.0221078134463824E-2</v>
      </c>
      <c r="F367" s="6">
        <v>21.48</v>
      </c>
      <c r="G367" s="6">
        <v>23.65</v>
      </c>
      <c r="H367" s="41">
        <v>22.534887812976688</v>
      </c>
      <c r="I367" s="4">
        <f>G367/F367-1</f>
        <v>0.10102420856610794</v>
      </c>
      <c r="J367" s="4">
        <f>F367/B367-1</f>
        <v>1.7527238275698798E-2</v>
      </c>
      <c r="K367" s="41">
        <v>39.39</v>
      </c>
      <c r="L367" s="4">
        <f t="shared" si="54"/>
        <v>-4.183896862077352E-2</v>
      </c>
      <c r="M367" s="43">
        <v>9.6300000000000008</v>
      </c>
      <c r="N367" s="4">
        <f t="shared" si="55"/>
        <v>3.9956803455723611E-2</v>
      </c>
      <c r="O367" s="4" t="str">
        <f>IF(J367&lt;-2.5%,L368+IF(AC$2="Yes",E368,0),"")</f>
        <v/>
      </c>
      <c r="P367" s="4">
        <f>IF(AND(I367&gt;5%,I367&lt;20%),N368-IF(AC$2="Yes",E368,0),"")</f>
        <v>8.3201983857653206E-2</v>
      </c>
      <c r="Q367" s="4">
        <f>IF(COUNT(O367:P367)=2,"",IF(COUNT(O367:P367)=1,SUM(O367:P367)+IF(AC$2="Yes",IF(O367&lt;&gt;"",E368,-E368),0),""))</f>
        <v>8.1253396583427007E-2</v>
      </c>
      <c r="R367" s="4" t="str">
        <f>IF(O367&lt;&gt;"",E368,"")</f>
        <v/>
      </c>
      <c r="S367" s="4">
        <f>IF(P367&lt;&gt;"",-E368,"")</f>
        <v>-1.9485872742261989E-3</v>
      </c>
      <c r="T367" s="4">
        <f t="shared" si="48"/>
        <v>-1.9485872742261989E-3</v>
      </c>
      <c r="U367" s="43">
        <f t="shared" si="49"/>
        <v>158.76806361978751</v>
      </c>
      <c r="V367" s="43">
        <f t="shared" si="50"/>
        <v>172.23935109148283</v>
      </c>
      <c r="W367" s="43">
        <f t="shared" si="51"/>
        <v>266.05996292198193</v>
      </c>
      <c r="X367" s="3">
        <f>U367/MAX(U$2:U367)-1</f>
        <v>0</v>
      </c>
      <c r="Y367" s="3">
        <f>V367/MAX(V$2:V367)-1</f>
        <v>-0.13789364128853765</v>
      </c>
      <c r="Z367" s="3">
        <f>W367/MAX(W$2:W367)-1</f>
        <v>-0.10081537142547348</v>
      </c>
      <c r="AA367" s="2"/>
      <c r="AF367" s="2"/>
      <c r="AG367" s="2"/>
      <c r="AH367" s="2"/>
      <c r="AI367" s="2"/>
    </row>
    <row r="368" spans="1:35" x14ac:dyDescent="0.25">
      <c r="A368" s="34">
        <v>41078</v>
      </c>
      <c r="B368" s="41">
        <v>18.32</v>
      </c>
      <c r="C368" s="4">
        <f t="shared" si="52"/>
        <v>-0.1321648507816201</v>
      </c>
      <c r="D368" s="41">
        <v>133.69</v>
      </c>
      <c r="E368" s="4">
        <f t="shared" si="53"/>
        <v>1.9485872742261989E-3</v>
      </c>
      <c r="F368" s="6">
        <v>19</v>
      </c>
      <c r="G368" s="6">
        <v>21.77</v>
      </c>
      <c r="H368" s="41">
        <v>21.768544574253653</v>
      </c>
      <c r="I368" s="4">
        <f>G368/F368-1</f>
        <v>0.14578947368421047</v>
      </c>
      <c r="J368" s="4">
        <f>F368/B368-1</f>
        <v>3.7117903930131035E-2</v>
      </c>
      <c r="K368" s="41">
        <v>36.04</v>
      </c>
      <c r="L368" s="4">
        <f t="shared" si="54"/>
        <v>-8.504696623508512E-2</v>
      </c>
      <c r="M368" s="43">
        <v>10.45</v>
      </c>
      <c r="N368" s="4">
        <f t="shared" si="55"/>
        <v>8.5150571131879405E-2</v>
      </c>
      <c r="O368" s="4" t="str">
        <f>IF(J368&lt;-2.5%,L369+IF(AC$2="Yes",E369,0),"")</f>
        <v/>
      </c>
      <c r="P368" s="4">
        <f>IF(AND(I368&gt;5%,I368&lt;20%),N369-IF(AC$2="Yes",E369,0),"")</f>
        <v>9.4895675598876128E-3</v>
      </c>
      <c r="Q368" s="4">
        <f>IF(COUNT(O368:P368)=2,"",IF(COUNT(O368:P368)=1,SUM(O368:P368)+IF(AC$2="Yes",IF(O368&lt;&gt;"",E369,-E369),0),""))</f>
        <v>-1.5962086108611828E-4</v>
      </c>
      <c r="R368" s="4" t="str">
        <f>IF(O368&lt;&gt;"",E369,"")</f>
        <v/>
      </c>
      <c r="S368" s="4">
        <f>IF(P368&lt;&gt;"",-E369,"")</f>
        <v>-9.6491884209737311E-3</v>
      </c>
      <c r="T368" s="4">
        <f t="shared" si="48"/>
        <v>-9.6491884209737311E-3</v>
      </c>
      <c r="U368" s="43">
        <f t="shared" si="49"/>
        <v>158.76806361978751</v>
      </c>
      <c r="V368" s="43">
        <f t="shared" si="50"/>
        <v>173.87382805013667</v>
      </c>
      <c r="W368" s="43">
        <f t="shared" si="51"/>
        <v>266.01749420159979</v>
      </c>
      <c r="X368" s="3">
        <f>U368/MAX(U$2:U368)-1</f>
        <v>0</v>
      </c>
      <c r="Y368" s="3">
        <f>V368/MAX(V$2:V368)-1</f>
        <v>-0.12971262475373646</v>
      </c>
      <c r="Z368" s="3">
        <f>W368/MAX(W$2:W368)-1</f>
        <v>-0.10095890005016195</v>
      </c>
      <c r="AA368" s="2"/>
      <c r="AF368" s="2"/>
      <c r="AG368" s="2"/>
      <c r="AH368" s="2"/>
      <c r="AI368" s="2"/>
    </row>
    <row r="369" spans="1:35" x14ac:dyDescent="0.25">
      <c r="A369" s="34">
        <v>41079</v>
      </c>
      <c r="B369" s="41">
        <v>18.38</v>
      </c>
      <c r="C369" s="4">
        <f t="shared" si="52"/>
        <v>3.2751091703056012E-3</v>
      </c>
      <c r="D369" s="41">
        <v>134.97999999999999</v>
      </c>
      <c r="E369" s="4">
        <f t="shared" si="53"/>
        <v>9.6491884209737311E-3</v>
      </c>
      <c r="F369" s="6">
        <v>18.45</v>
      </c>
      <c r="G369" s="6">
        <v>21.9</v>
      </c>
      <c r="H369" s="41">
        <v>21.152445560752987</v>
      </c>
      <c r="I369" s="4">
        <f>G369/F369-1</f>
        <v>0.18699186991869921</v>
      </c>
      <c r="J369" s="4">
        <f>F369/B369-1</f>
        <v>3.808487486398171E-3</v>
      </c>
      <c r="K369" s="41">
        <v>35.25</v>
      </c>
      <c r="L369" s="4">
        <f t="shared" si="54"/>
        <v>-2.1920088790233105E-2</v>
      </c>
      <c r="M369" s="43">
        <v>10.65</v>
      </c>
      <c r="N369" s="4">
        <f t="shared" si="55"/>
        <v>1.9138755980861344E-2</v>
      </c>
      <c r="O369" s="4" t="str">
        <f>IF(J369&lt;-2.5%,L370+IF(AC$2="Yes",E370,0),"")</f>
        <v/>
      </c>
      <c r="P369" s="4">
        <f>IF(AND(I369&gt;5%,I369&lt;20%),N370-IF(AC$2="Yes",E370,0),"")</f>
        <v>4.200545794647359E-2</v>
      </c>
      <c r="Q369" s="4">
        <f>IF(COUNT(O369:P369)=2,"",IF(COUNT(O369:P369)=1,SUM(O369:P369)+IF(AC$2="Yes",IF(O369&lt;&gt;"",E370,-E370),0),""))</f>
        <v>4.3635329038487214E-2</v>
      </c>
      <c r="R369" s="4" t="str">
        <f>IF(O369&lt;&gt;"",E370,"")</f>
        <v/>
      </c>
      <c r="S369" s="4">
        <f>IF(P369&lt;&gt;"",-E370,"")</f>
        <v>1.6298710920136239E-3</v>
      </c>
      <c r="T369" s="4">
        <f t="shared" si="48"/>
        <v>1.6298710920136239E-3</v>
      </c>
      <c r="U369" s="43">
        <f t="shared" si="49"/>
        <v>158.76806361978751</v>
      </c>
      <c r="V369" s="43">
        <f t="shared" si="50"/>
        <v>181.17747782228909</v>
      </c>
      <c r="W369" s="43">
        <f t="shared" si="51"/>
        <v>277.62525509108048</v>
      </c>
      <c r="X369" s="3">
        <f>U369/MAX(U$2:U369)-1</f>
        <v>0</v>
      </c>
      <c r="Y369" s="3">
        <f>V369/MAX(V$2:V369)-1</f>
        <v>-9.3155805011482573E-2</v>
      </c>
      <c r="Z369" s="3">
        <f>W369/MAX(W$2:W369)-1</f>
        <v>-6.1728945834727211E-2</v>
      </c>
      <c r="AA369" s="2"/>
      <c r="AF369" s="2"/>
      <c r="AG369" s="2"/>
      <c r="AH369" s="2"/>
      <c r="AI369" s="2"/>
    </row>
    <row r="370" spans="1:35" x14ac:dyDescent="0.25">
      <c r="A370" s="34">
        <v>41080</v>
      </c>
      <c r="B370" s="41">
        <v>17.239999999999998</v>
      </c>
      <c r="C370" s="4">
        <f t="shared" si="52"/>
        <v>-6.2023939064200229E-2</v>
      </c>
      <c r="D370" s="41">
        <v>134.76</v>
      </c>
      <c r="E370" s="4">
        <f t="shared" si="53"/>
        <v>-1.6298710920136239E-3</v>
      </c>
      <c r="F370" s="6">
        <v>20.43</v>
      </c>
      <c r="G370" s="6">
        <v>22.7</v>
      </c>
      <c r="H370" s="41">
        <v>20.441091822434263</v>
      </c>
      <c r="I370" s="4">
        <f>G370/F370-1</f>
        <v>0.11111111111111116</v>
      </c>
      <c r="J370" s="4">
        <f>F370/B370-1</f>
        <v>0.1850348027842228</v>
      </c>
      <c r="K370" s="41">
        <v>33.78</v>
      </c>
      <c r="L370" s="4">
        <f t="shared" si="54"/>
        <v>-4.1702127659574484E-2</v>
      </c>
      <c r="M370" s="43">
        <v>11.08</v>
      </c>
      <c r="N370" s="4">
        <f t="shared" si="55"/>
        <v>4.0375586854459966E-2</v>
      </c>
      <c r="O370" s="4" t="str">
        <f>IF(J370&lt;-2.5%,L371+IF(AC$2="Yes",E371,0),"")</f>
        <v/>
      </c>
      <c r="P370" s="4">
        <f>IF(AND(I370&gt;5%,I370&lt;20%),N371-IF(AC$2="Yes",E371,0),"")</f>
        <v>-9.5820836186379932E-2</v>
      </c>
      <c r="Q370" s="4">
        <f>IF(COUNT(O370:P370)=2,"",IF(COUNT(O370:P370)=1,SUM(O370:P370)+IF(AC$2="Yes",IF(O370&lt;&gt;"",E371,-E371),0),""))</f>
        <v>-7.3410625441351907E-2</v>
      </c>
      <c r="R370" s="4" t="str">
        <f>IF(O370&lt;&gt;"",E371,"")</f>
        <v/>
      </c>
      <c r="S370" s="4">
        <f>IF(P370&lt;&gt;"",-E371,"")</f>
        <v>2.2410210745028025E-2</v>
      </c>
      <c r="T370" s="4">
        <f t="shared" si="48"/>
        <v>2.2410210745028025E-2</v>
      </c>
      <c r="U370" s="43">
        <f t="shared" si="49"/>
        <v>158.76806361978751</v>
      </c>
      <c r="V370" s="43">
        <f t="shared" si="50"/>
        <v>163.81690039921804</v>
      </c>
      <c r="W370" s="43">
        <f t="shared" si="51"/>
        <v>257.24461147652937</v>
      </c>
      <c r="X370" s="3">
        <f>U370/MAX(U$2:U370)-1</f>
        <v>0</v>
      </c>
      <c r="Y370" s="3">
        <f>V370/MAX(V$2:V370)-1</f>
        <v>-0.18005037406604685</v>
      </c>
      <c r="Z370" s="3">
        <f>W370/MAX(W$2:W370)-1</f>
        <v>-0.13060801075451656</v>
      </c>
      <c r="AA370" s="2"/>
      <c r="AF370" s="2"/>
      <c r="AG370" s="2"/>
      <c r="AH370" s="2"/>
      <c r="AI370" s="2"/>
    </row>
    <row r="371" spans="1:35" x14ac:dyDescent="0.25">
      <c r="A371" s="34">
        <v>41081</v>
      </c>
      <c r="B371" s="41">
        <v>20.079999999999998</v>
      </c>
      <c r="C371" s="4">
        <f t="shared" si="52"/>
        <v>0.16473317865429227</v>
      </c>
      <c r="D371" s="41">
        <v>131.74</v>
      </c>
      <c r="E371" s="4">
        <f t="shared" si="53"/>
        <v>-2.2410210745028025E-2</v>
      </c>
      <c r="F371" s="6">
        <v>23.35</v>
      </c>
      <c r="G371" s="6">
        <v>24.75</v>
      </c>
      <c r="H371" s="41">
        <v>20.37543876380985</v>
      </c>
      <c r="I371" s="4">
        <f>G371/F371-1</f>
        <v>5.9957173447537482E-2</v>
      </c>
      <c r="J371" s="4">
        <f>F371/B371-1</f>
        <v>0.16284860557768943</v>
      </c>
      <c r="K371" s="41">
        <v>37.619999999999997</v>
      </c>
      <c r="L371" s="4">
        <f t="shared" si="54"/>
        <v>0.11367673179396087</v>
      </c>
      <c r="M371" s="43">
        <v>9.77</v>
      </c>
      <c r="N371" s="4">
        <f t="shared" si="55"/>
        <v>-0.11823104693140796</v>
      </c>
      <c r="O371" s="4" t="str">
        <f>IF(J371&lt;-2.5%,L372+IF(AC$2="Yes",E372,0),"")</f>
        <v/>
      </c>
      <c r="P371" s="4">
        <f>IF(AND(I371&gt;5%,I371&lt;20%),N372-IF(AC$2="Yes",E372,0),"")</f>
        <v>9.5711070734375125E-2</v>
      </c>
      <c r="Q371" s="4">
        <f>IF(COUNT(O371:P371)=2,"",IF(COUNT(O371:P371)=1,SUM(O371:P371)+IF(AC$2="Yes",IF(O371&lt;&gt;"",E372,-E372),0),""))</f>
        <v>8.8044454672435046E-2</v>
      </c>
      <c r="R371" s="4" t="str">
        <f>IF(O371&lt;&gt;"",E372,"")</f>
        <v/>
      </c>
      <c r="S371" s="4">
        <f>IF(P371&lt;&gt;"",-E372,"")</f>
        <v>-7.6666160619400792E-3</v>
      </c>
      <c r="T371" s="4">
        <f t="shared" si="48"/>
        <v>-7.6666160619400792E-3</v>
      </c>
      <c r="U371" s="43">
        <f t="shared" si="49"/>
        <v>158.76806361978751</v>
      </c>
      <c r="V371" s="43">
        <f t="shared" si="50"/>
        <v>179.49599134081367</v>
      </c>
      <c r="W371" s="43">
        <f t="shared" si="51"/>
        <v>279.89357301140285</v>
      </c>
      <c r="X371" s="3">
        <f>U371/MAX(U$2:U371)-1</f>
        <v>0</v>
      </c>
      <c r="Y371" s="3">
        <f>V371/MAX(V$2:V371)-1</f>
        <v>-0.10157211741965788</v>
      </c>
      <c r="Z371" s="3">
        <f>W371/MAX(W$2:W371)-1</f>
        <v>-5.4062867164814343E-2</v>
      </c>
      <c r="AA371" s="2"/>
      <c r="AF371" s="2"/>
      <c r="AG371" s="2"/>
      <c r="AH371" s="2"/>
      <c r="AI371" s="2"/>
    </row>
    <row r="372" spans="1:35" x14ac:dyDescent="0.25">
      <c r="A372" s="34">
        <v>41082</v>
      </c>
      <c r="B372" s="41">
        <v>18.11</v>
      </c>
      <c r="C372" s="4">
        <f t="shared" si="52"/>
        <v>-9.8107569721115451E-2</v>
      </c>
      <c r="D372" s="41">
        <v>132.75</v>
      </c>
      <c r="E372" s="4">
        <f t="shared" si="53"/>
        <v>7.6666160619400792E-3</v>
      </c>
      <c r="F372" s="6">
        <v>21.88</v>
      </c>
      <c r="G372" s="6">
        <v>23.86</v>
      </c>
      <c r="H372" s="41">
        <v>19.963540806753514</v>
      </c>
      <c r="I372" s="4">
        <f>G372/F372-1</f>
        <v>9.0493601462522832E-2</v>
      </c>
      <c r="J372" s="4">
        <f>F372/B372-1</f>
        <v>0.20817228050800662</v>
      </c>
      <c r="K372" s="41">
        <v>33.74</v>
      </c>
      <c r="L372" s="4">
        <f t="shared" si="54"/>
        <v>-0.10313662945241886</v>
      </c>
      <c r="M372" s="43">
        <v>10.78</v>
      </c>
      <c r="N372" s="4">
        <f t="shared" si="55"/>
        <v>0.1033776867963152</v>
      </c>
      <c r="O372" s="4" t="str">
        <f>IF(J372&lt;-2.5%,L373+IF(AC$2="Yes",E373,0),"")</f>
        <v/>
      </c>
      <c r="P372" s="4">
        <f>IF(AND(I372&gt;5%,I372&lt;20%),N373-IF(AC$2="Yes",E373,0),"")</f>
        <v>-5.6311017473245073E-2</v>
      </c>
      <c r="Q372" s="4">
        <f>IF(COUNT(O372:P372)=2,"",IF(COUNT(O372:P372)=1,SUM(O372:P372)+IF(AC$2="Yes",IF(O372&lt;&gt;"",E373,-E373),0),""))</f>
        <v>-4.0265819733132147E-2</v>
      </c>
      <c r="R372" s="4" t="str">
        <f>IF(O372&lt;&gt;"",E373,"")</f>
        <v/>
      </c>
      <c r="S372" s="4">
        <f>IF(P372&lt;&gt;"",-E373,"")</f>
        <v>1.6045197740112926E-2</v>
      </c>
      <c r="T372" s="4">
        <f t="shared" si="48"/>
        <v>1.6045197740112926E-2</v>
      </c>
      <c r="U372" s="43">
        <f t="shared" si="49"/>
        <v>158.76806361978751</v>
      </c>
      <c r="V372" s="43">
        <f t="shared" si="50"/>
        <v>169.38838943604367</v>
      </c>
      <c r="W372" s="43">
        <f t="shared" si="51"/>
        <v>268.62342885606347</v>
      </c>
      <c r="X372" s="3">
        <f>U372/MAX(U$2:U372)-1</f>
        <v>0</v>
      </c>
      <c r="Y372" s="3">
        <f>V372/MAX(V$2:V372)-1</f>
        <v>-0.15216350561409009</v>
      </c>
      <c r="Z372" s="3">
        <f>W372/MAX(W$2:W372)-1</f>
        <v>-9.2151801234431674E-2</v>
      </c>
      <c r="AA372" s="2"/>
      <c r="AF372" s="2"/>
      <c r="AG372" s="2"/>
      <c r="AH372" s="2"/>
      <c r="AI372" s="2"/>
    </row>
    <row r="373" spans="1:35" x14ac:dyDescent="0.25">
      <c r="A373" s="34">
        <v>41085</v>
      </c>
      <c r="B373" s="41">
        <v>20.38</v>
      </c>
      <c r="C373" s="4">
        <f t="shared" si="52"/>
        <v>0.1253451131971286</v>
      </c>
      <c r="D373" s="41">
        <v>130.62</v>
      </c>
      <c r="E373" s="4">
        <f t="shared" si="53"/>
        <v>-1.6045197740112926E-2</v>
      </c>
      <c r="F373" s="6">
        <v>22.46</v>
      </c>
      <c r="G373" s="6">
        <v>24.23</v>
      </c>
      <c r="H373" s="41">
        <v>20.039260660071058</v>
      </c>
      <c r="I373" s="4">
        <f>G373/F373-1</f>
        <v>7.8806767586820925E-2</v>
      </c>
      <c r="J373" s="4">
        <f>F373/B373-1</f>
        <v>0.1020608439646713</v>
      </c>
      <c r="K373" s="41">
        <v>36.57</v>
      </c>
      <c r="L373" s="4">
        <f t="shared" si="54"/>
        <v>8.387670420865434E-2</v>
      </c>
      <c r="M373" s="43">
        <v>10</v>
      </c>
      <c r="N373" s="4">
        <f t="shared" si="55"/>
        <v>-7.2356215213357999E-2</v>
      </c>
      <c r="O373" s="4" t="str">
        <f>IF(J373&lt;-2.5%,L374+IF(AC$2="Yes",E374,0),"")</f>
        <v/>
      </c>
      <c r="P373" s="4">
        <f>IF(AND(I373&gt;5%,I373&lt;20%),N374-IF(AC$2="Yes",E374,0),"")</f>
        <v>2.394717501148369E-2</v>
      </c>
      <c r="Q373" s="4">
        <f>IF(COUNT(O373:P373)=2,"",IF(COUNT(O373:P373)=1,SUM(O373:P373)+IF(AC$2="Yes",IF(O373&lt;&gt;"",E374,-E374),0),""))</f>
        <v>1.8894350022967465E-2</v>
      </c>
      <c r="R373" s="4" t="str">
        <f>IF(O373&lt;&gt;"",E374,"")</f>
        <v/>
      </c>
      <c r="S373" s="4">
        <f>IF(P373&lt;&gt;"",-E374,"")</f>
        <v>-5.0528249885162246E-3</v>
      </c>
      <c r="T373" s="4">
        <f t="shared" si="48"/>
        <v>-5.0528249885162246E-3</v>
      </c>
      <c r="U373" s="43">
        <f t="shared" si="49"/>
        <v>158.76806361978751</v>
      </c>
      <c r="V373" s="43">
        <f t="shared" si="50"/>
        <v>173.44476284278196</v>
      </c>
      <c r="W373" s="43">
        <f t="shared" si="51"/>
        <v>273.6988939452396</v>
      </c>
      <c r="X373" s="3">
        <f>U373/MAX(U$2:U373)-1</f>
        <v>0</v>
      </c>
      <c r="Y373" s="3">
        <f>V373/MAX(V$2:V373)-1</f>
        <v>-0.13186021670190795</v>
      </c>
      <c r="Z373" s="3">
        <f>W373/MAX(W$2:W373)-1</f>
        <v>-7.4998599599234606E-2</v>
      </c>
      <c r="AA373" s="2"/>
      <c r="AF373" s="2"/>
      <c r="AG373" s="2"/>
      <c r="AH373" s="2"/>
      <c r="AI373" s="2"/>
    </row>
    <row r="374" spans="1:35" x14ac:dyDescent="0.25">
      <c r="A374" s="34">
        <v>41086</v>
      </c>
      <c r="B374" s="41">
        <v>19.72</v>
      </c>
      <c r="C374" s="4">
        <f t="shared" si="52"/>
        <v>-3.2384690873405342E-2</v>
      </c>
      <c r="D374" s="41">
        <v>131.28</v>
      </c>
      <c r="E374" s="4">
        <f t="shared" si="53"/>
        <v>5.0528249885162246E-3</v>
      </c>
      <c r="F374" s="6">
        <v>21.75</v>
      </c>
      <c r="G374" s="6">
        <v>23.68</v>
      </c>
      <c r="H374" s="41">
        <v>19.981213267330865</v>
      </c>
      <c r="I374" s="4">
        <f>G374/F374-1</f>
        <v>8.873563218390812E-2</v>
      </c>
      <c r="J374" s="4">
        <f>F374/B374-1</f>
        <v>0.10294117647058831</v>
      </c>
      <c r="K374" s="41">
        <v>35.49</v>
      </c>
      <c r="L374" s="4">
        <f t="shared" si="54"/>
        <v>-2.9532403609515923E-2</v>
      </c>
      <c r="M374" s="43">
        <v>10.29</v>
      </c>
      <c r="N374" s="4">
        <f t="shared" si="55"/>
        <v>2.8999999999999915E-2</v>
      </c>
      <c r="O374" s="4" t="str">
        <f>IF(J374&lt;-2.5%,L375+IF(AC$2="Yes",E375,0),"")</f>
        <v/>
      </c>
      <c r="P374" s="4">
        <f>IF(AND(I374&gt;5%,I374&lt;20%),N375-IF(AC$2="Yes",E375,0),"")</f>
        <v>-1.4819325484176304E-2</v>
      </c>
      <c r="Q374" s="4">
        <f>IF(COUNT(O374:P374)=2,"",IF(COUNT(O374:P374)=1,SUM(O374:P374)+IF(AC$2="Yes",IF(O374&lt;&gt;"",E375,-E375),0),""))</f>
        <v>-2.3807747178265282E-2</v>
      </c>
      <c r="R374" s="4" t="str">
        <f>IF(O374&lt;&gt;"",E375,"")</f>
        <v/>
      </c>
      <c r="S374" s="4">
        <f>IF(P374&lt;&gt;"",-E375,"")</f>
        <v>-8.9884216940889772E-3</v>
      </c>
      <c r="T374" s="4">
        <f t="shared" si="48"/>
        <v>-8.9884216940889772E-3</v>
      </c>
      <c r="U374" s="43">
        <f t="shared" si="49"/>
        <v>158.76806361978751</v>
      </c>
      <c r="V374" s="43">
        <f t="shared" si="50"/>
        <v>170.874428448689</v>
      </c>
      <c r="W374" s="43">
        <f t="shared" si="51"/>
        <v>267.18273987522048</v>
      </c>
      <c r="X374" s="3">
        <f>U374/MAX(U$2:U374)-1</f>
        <v>0</v>
      </c>
      <c r="Y374" s="3">
        <f>V374/MAX(V$2:V374)-1</f>
        <v>-0.14472546271636466</v>
      </c>
      <c r="Z374" s="3">
        <f>W374/MAX(W$2:W374)-1</f>
        <v>-9.7020799079517439E-2</v>
      </c>
      <c r="AA374" s="2"/>
      <c r="AF374" s="2"/>
      <c r="AG374" s="2"/>
      <c r="AH374" s="2"/>
      <c r="AI374" s="2"/>
    </row>
    <row r="375" spans="1:35" x14ac:dyDescent="0.25">
      <c r="A375" s="34">
        <v>41087</v>
      </c>
      <c r="B375" s="41">
        <v>19.45</v>
      </c>
      <c r="C375" s="4">
        <f t="shared" si="52"/>
        <v>-1.369168356997974E-2</v>
      </c>
      <c r="D375" s="41">
        <v>132.46</v>
      </c>
      <c r="E375" s="4">
        <f t="shared" si="53"/>
        <v>8.9884216940889772E-3</v>
      </c>
      <c r="F375" s="6">
        <v>21.71</v>
      </c>
      <c r="G375" s="6">
        <v>23.62</v>
      </c>
      <c r="H375" s="41">
        <v>19.884629036907072</v>
      </c>
      <c r="I375" s="4">
        <f>G375/F375-1</f>
        <v>8.7977890373099887E-2</v>
      </c>
      <c r="J375" s="4">
        <f>F375/B375-1</f>
        <v>0.11619537275064284</v>
      </c>
      <c r="K375" s="41">
        <v>35.72</v>
      </c>
      <c r="L375" s="4">
        <f t="shared" si="54"/>
        <v>6.4806987883909706E-3</v>
      </c>
      <c r="M375" s="43">
        <v>10.23</v>
      </c>
      <c r="N375" s="4">
        <f t="shared" si="55"/>
        <v>-5.8309037900873273E-3</v>
      </c>
      <c r="O375" s="4" t="str">
        <f>IF(J375&lt;-2.5%,L376+IF(AC$2="Yes",E376,0),"")</f>
        <v/>
      </c>
      <c r="P375" s="4">
        <f>IF(AND(I375&gt;5%,I375&lt;20%),N376-IF(AC$2="Yes",E376,0),"")</f>
        <v>3.2194303774768618E-2</v>
      </c>
      <c r="Q375" s="4">
        <f>IF(COUNT(O375:P375)=2,"",IF(COUNT(O375:P375)=1,SUM(O375:P375)+IF(AC$2="Yes",IF(O375&lt;&gt;"",E376,-E376),0),""))</f>
        <v>3.5063094353056323E-2</v>
      </c>
      <c r="R375" s="4" t="str">
        <f>IF(O375&lt;&gt;"",E376,"")</f>
        <v/>
      </c>
      <c r="S375" s="4">
        <f>IF(P375&lt;&gt;"",-E376,"")</f>
        <v>2.8687905782877055E-3</v>
      </c>
      <c r="T375" s="4">
        <f t="shared" si="48"/>
        <v>2.8687905782877055E-3</v>
      </c>
      <c r="U375" s="43">
        <f t="shared" si="49"/>
        <v>158.76806361978751</v>
      </c>
      <c r="V375" s="43">
        <f t="shared" si="50"/>
        <v>176.37561170550603</v>
      </c>
      <c r="W375" s="43">
        <f t="shared" si="51"/>
        <v>276.55099349297342</v>
      </c>
      <c r="X375" s="3">
        <f>U375/MAX(U$2:U375)-1</f>
        <v>0</v>
      </c>
      <c r="Y375" s="3">
        <f>V375/MAX(V$2:V375)-1</f>
        <v>-0.11719049445223073</v>
      </c>
      <c r="Z375" s="3">
        <f>W375/MAX(W$2:W375)-1</f>
        <v>-6.5359554158795241E-2</v>
      </c>
      <c r="AA375" s="2"/>
      <c r="AF375" s="2"/>
      <c r="AG375" s="2"/>
      <c r="AH375" s="2"/>
      <c r="AI375" s="2"/>
    </row>
    <row r="376" spans="1:35" x14ac:dyDescent="0.25">
      <c r="A376" s="34">
        <v>41088</v>
      </c>
      <c r="B376" s="41">
        <v>19.71</v>
      </c>
      <c r="C376" s="4">
        <f t="shared" si="52"/>
        <v>1.3367609254498758E-2</v>
      </c>
      <c r="D376" s="41">
        <v>132.08000000000001</v>
      </c>
      <c r="E376" s="4">
        <f t="shared" si="53"/>
        <v>-2.8687905782877055E-3</v>
      </c>
      <c r="F376" s="6">
        <v>21.34</v>
      </c>
      <c r="G376" s="6">
        <v>23.27</v>
      </c>
      <c r="H376" s="41">
        <v>19.852878302923969</v>
      </c>
      <c r="I376" s="4">
        <f>G376/F376-1</f>
        <v>9.0440487347703824E-2</v>
      </c>
      <c r="J376" s="4">
        <f>F376/B376-1</f>
        <v>8.2699137493658093E-2</v>
      </c>
      <c r="K376" s="41">
        <v>34.58</v>
      </c>
      <c r="L376" s="4">
        <f t="shared" si="54"/>
        <v>-3.1914893617021267E-2</v>
      </c>
      <c r="M376" s="43">
        <v>10.53</v>
      </c>
      <c r="N376" s="4">
        <f t="shared" si="55"/>
        <v>2.9325513196480912E-2</v>
      </c>
      <c r="O376" s="4" t="str">
        <f>IF(J376&lt;-2.5%,L377+IF(AC$2="Yes",E377,0),"")</f>
        <v/>
      </c>
      <c r="P376" s="4">
        <f>IF(AND(I376&gt;5%,I376&lt;20%),N377-IF(AC$2="Yes",E377,0),"")</f>
        <v>4.3391210714045503E-2</v>
      </c>
      <c r="Q376" s="4">
        <f>IF(COUNT(O376:P376)=2,"",IF(COUNT(O376:P376)=1,SUM(O376:P376)+IF(AC$2="Yes",IF(O376&lt;&gt;"",E377,-E377),0),""))</f>
        <v>1.840635305202265E-2</v>
      </c>
      <c r="R376" s="4" t="str">
        <f>IF(O376&lt;&gt;"",E377,"")</f>
        <v/>
      </c>
      <c r="S376" s="4">
        <f>IF(P376&lt;&gt;"",-E377,"")</f>
        <v>-2.4984857662022852E-2</v>
      </c>
      <c r="T376" s="4">
        <f t="shared" si="48"/>
        <v>-2.4984857662022852E-2</v>
      </c>
      <c r="U376" s="43">
        <f t="shared" si="49"/>
        <v>158.76806361978751</v>
      </c>
      <c r="V376" s="43">
        <f t="shared" si="50"/>
        <v>184.0287630378383</v>
      </c>
      <c r="W376" s="43">
        <f t="shared" si="51"/>
        <v>281.64128871609273</v>
      </c>
      <c r="X376" s="3">
        <f>U376/MAX(U$2:U376)-1</f>
        <v>0</v>
      </c>
      <c r="Y376" s="3">
        <f>V376/MAX(V$2:V376)-1</f>
        <v>-7.8884321176645233E-2</v>
      </c>
      <c r="Z376" s="3">
        <f>W376/MAX(W$2:W376)-1</f>
        <v>-4.8156232135942112E-2</v>
      </c>
      <c r="AA376" s="2"/>
      <c r="AF376" s="2"/>
      <c r="AG376" s="2"/>
      <c r="AH376" s="2"/>
      <c r="AI376" s="2"/>
    </row>
    <row r="377" spans="1:35" x14ac:dyDescent="0.25">
      <c r="A377" s="34">
        <v>41089</v>
      </c>
      <c r="B377" s="41">
        <v>17.079999999999998</v>
      </c>
      <c r="C377" s="4">
        <f t="shared" si="52"/>
        <v>-0.13343480466768154</v>
      </c>
      <c r="D377" s="41">
        <v>135.38</v>
      </c>
      <c r="E377" s="4">
        <f t="shared" si="53"/>
        <v>2.4984857662022852E-2</v>
      </c>
      <c r="F377" s="6">
        <v>19.52</v>
      </c>
      <c r="G377" s="6">
        <v>21.95</v>
      </c>
      <c r="H377" s="41">
        <v>19.348718611483246</v>
      </c>
      <c r="I377" s="4">
        <f>G377/F377-1</f>
        <v>0.12448770491803285</v>
      </c>
      <c r="J377" s="4">
        <f>F377/B377-1</f>
        <v>0.14285714285714302</v>
      </c>
      <c r="K377" s="41">
        <v>32.32</v>
      </c>
      <c r="L377" s="4">
        <f t="shared" si="54"/>
        <v>-6.535569693464427E-2</v>
      </c>
      <c r="M377" s="43">
        <v>11.25</v>
      </c>
      <c r="N377" s="4">
        <f t="shared" si="55"/>
        <v>6.8376068376068355E-2</v>
      </c>
      <c r="O377" s="4" t="str">
        <f>IF(J377&lt;-2.5%,L378+IF(AC$2="Yes",E378,0),"")</f>
        <v/>
      </c>
      <c r="P377" s="4">
        <f>IF(AND(I377&gt;5%,I377&lt;20%),N378-IF(AC$2="Yes",E378,0),"")</f>
        <v>6.0971487664352342E-2</v>
      </c>
      <c r="Q377" s="4">
        <f>IF(COUNT(O377:P377)=2,"",IF(COUNT(O377:P377)=1,SUM(O377:P377)+IF(AC$2="Yes",IF(O377&lt;&gt;"",E378,-E378),0),""))</f>
        <v>5.7942975328704627E-2</v>
      </c>
      <c r="R377" s="4" t="str">
        <f>IF(O377&lt;&gt;"",E378,"")</f>
        <v/>
      </c>
      <c r="S377" s="4">
        <f>IF(P377&lt;&gt;"",-E378,"")</f>
        <v>-3.028512335647715E-3</v>
      </c>
      <c r="T377" s="4">
        <f t="shared" si="48"/>
        <v>-3.028512335647715E-3</v>
      </c>
      <c r="U377" s="43">
        <f t="shared" si="49"/>
        <v>158.76806361978751</v>
      </c>
      <c r="V377" s="43">
        <f t="shared" si="50"/>
        <v>195.24927049328588</v>
      </c>
      <c r="W377" s="43">
        <f t="shared" si="51"/>
        <v>297.96042295971387</v>
      </c>
      <c r="X377" s="3">
        <f>U377/MAX(U$2:U377)-1</f>
        <v>0</v>
      </c>
      <c r="Y377" s="3">
        <f>V377/MAX(V$2:V377)-1</f>
        <v>-2.2722527927825587E-2</v>
      </c>
      <c r="Z377" s="3">
        <f>W377/MAX(W$2:W377)-1</f>
        <v>0</v>
      </c>
      <c r="AA377" s="2"/>
      <c r="AF377" s="2"/>
      <c r="AG377" s="2"/>
      <c r="AH377" s="2"/>
      <c r="AI377" s="2"/>
    </row>
    <row r="378" spans="1:35" x14ac:dyDescent="0.25">
      <c r="A378" s="34">
        <v>41092</v>
      </c>
      <c r="B378" s="41">
        <v>16.8</v>
      </c>
      <c r="C378" s="4">
        <f t="shared" si="52"/>
        <v>-1.6393442622950727E-2</v>
      </c>
      <c r="D378" s="41">
        <v>135.79</v>
      </c>
      <c r="E378" s="4">
        <f t="shared" si="53"/>
        <v>3.028512335647715E-3</v>
      </c>
      <c r="F378" s="6">
        <v>18.14</v>
      </c>
      <c r="G378" s="6">
        <v>20.65</v>
      </c>
      <c r="H378" s="41">
        <v>18.885315227577202</v>
      </c>
      <c r="I378" s="4">
        <f>G378/F378-1</f>
        <v>0.1383682469680263</v>
      </c>
      <c r="J378" s="4">
        <f>F378/B378-1</f>
        <v>7.9761904761904701E-2</v>
      </c>
      <c r="K378" s="41">
        <v>30.22</v>
      </c>
      <c r="L378" s="4">
        <f t="shared" si="54"/>
        <v>-6.4975247524752477E-2</v>
      </c>
      <c r="M378" s="43">
        <v>11.97</v>
      </c>
      <c r="N378" s="4">
        <f t="shared" si="55"/>
        <v>6.4000000000000057E-2</v>
      </c>
      <c r="O378" s="4" t="str">
        <f>IF(J378&lt;-2.5%,L379+IF(AC$2="Yes",E379,0),"")</f>
        <v/>
      </c>
      <c r="P378" s="4">
        <f>IF(AND(I378&gt;5%,I378&lt;20%),N379-IF(AC$2="Yes",E379,0),"")</f>
        <v>1.3495887151415475E-2</v>
      </c>
      <c r="Q378" s="4">
        <f>IF(COUNT(O378:P378)=2,"",IF(COUNT(O378:P378)=1,SUM(O378:P378)+IF(AC$2="Yes",IF(O378&lt;&gt;"",E379,-E379),0),""))</f>
        <v>6.941648989547744E-3</v>
      </c>
      <c r="R378" s="4" t="str">
        <f>IF(O378&lt;&gt;"",E379,"")</f>
        <v/>
      </c>
      <c r="S378" s="4">
        <f>IF(P378&lt;&gt;"",-E379,"")</f>
        <v>-6.5542381618677314E-3</v>
      </c>
      <c r="T378" s="4">
        <f t="shared" si="48"/>
        <v>-6.5542381618677314E-3</v>
      </c>
      <c r="U378" s="43">
        <f t="shared" si="49"/>
        <v>158.76806361978751</v>
      </c>
      <c r="V378" s="43">
        <f t="shared" si="50"/>
        <v>197.88433261425945</v>
      </c>
      <c r="W378" s="43">
        <f t="shared" si="51"/>
        <v>300.02875962867739</v>
      </c>
      <c r="X378" s="3">
        <f>U378/MAX(U$2:U378)-1</f>
        <v>0</v>
      </c>
      <c r="Y378" s="3">
        <f>V378/MAX(V$2:V378)-1</f>
        <v>-9.5333014491190138E-3</v>
      </c>
      <c r="Z378" s="3">
        <f>W378/MAX(W$2:W378)-1</f>
        <v>0</v>
      </c>
      <c r="AA378" s="2"/>
      <c r="AF378" s="2"/>
      <c r="AG378" s="2"/>
      <c r="AH378" s="2"/>
      <c r="AI378" s="2"/>
    </row>
    <row r="379" spans="1:35" x14ac:dyDescent="0.25">
      <c r="A379" s="34">
        <v>41093</v>
      </c>
      <c r="B379" s="41">
        <v>16.66</v>
      </c>
      <c r="C379" s="4">
        <f t="shared" si="52"/>
        <v>-8.3333333333334147E-3</v>
      </c>
      <c r="D379" s="41">
        <v>136.68</v>
      </c>
      <c r="E379" s="4">
        <f t="shared" si="53"/>
        <v>6.5542381618677314E-3</v>
      </c>
      <c r="F379" s="6">
        <v>17.7</v>
      </c>
      <c r="G379" s="6">
        <v>20.170000000000002</v>
      </c>
      <c r="H379" s="41">
        <v>18.480712458926803</v>
      </c>
      <c r="I379" s="4">
        <f>G379/F379-1</f>
        <v>0.13954802259887011</v>
      </c>
      <c r="J379" s="4">
        <f>F379/B379-1</f>
        <v>6.2424969987995071E-2</v>
      </c>
      <c r="K379" s="41">
        <v>29.55</v>
      </c>
      <c r="L379" s="4">
        <f t="shared" si="54"/>
        <v>-2.2170747849106442E-2</v>
      </c>
      <c r="M379" s="43">
        <v>12.21</v>
      </c>
      <c r="N379" s="4">
        <f t="shared" si="55"/>
        <v>2.0050125313283207E-2</v>
      </c>
      <c r="O379" s="4" t="str">
        <f>IF(J379&lt;-2.5%,L380+IF(AC$2="Yes",E380,0),"")</f>
        <v/>
      </c>
      <c r="P379" s="4">
        <f>IF(AND(I379&gt;5%,I379&lt;20%),N380-IF(AC$2="Yes",E380,0),"")</f>
        <v>-3.3137894858702666E-2</v>
      </c>
      <c r="Q379" s="4">
        <f>IF(COUNT(O379:P379)=2,"",IF(COUNT(O379:P379)=1,SUM(O379:P379)+IF(AC$2="Yes",IF(O379&lt;&gt;"",E380,-E380),0),""))</f>
        <v>-2.8601752043367568E-2</v>
      </c>
      <c r="R379" s="4" t="str">
        <f>IF(O379&lt;&gt;"",E380,"")</f>
        <v/>
      </c>
      <c r="S379" s="4">
        <f>IF(P379&lt;&gt;"",-E380,"")</f>
        <v>4.536142815335098E-3</v>
      </c>
      <c r="T379" s="4">
        <f t="shared" si="48"/>
        <v>4.536142815335098E-3</v>
      </c>
      <c r="U379" s="43">
        <f t="shared" si="49"/>
        <v>158.76806361978751</v>
      </c>
      <c r="V379" s="43">
        <f t="shared" si="50"/>
        <v>191.32686240590357</v>
      </c>
      <c r="W379" s="43">
        <f t="shared" si="51"/>
        <v>291.44741143989881</v>
      </c>
      <c r="X379" s="3">
        <f>U379/MAX(U$2:U379)-1</f>
        <v>0</v>
      </c>
      <c r="Y379" s="3">
        <f>V379/MAX(V$2:V379)-1</f>
        <v>-4.2355282766744384E-2</v>
      </c>
      <c r="Z379" s="3">
        <f>W379/MAX(W$2:W379)-1</f>
        <v>-2.8601752043367568E-2</v>
      </c>
      <c r="AA379" s="2"/>
      <c r="AF379" s="2"/>
      <c r="AG379" s="2"/>
      <c r="AH379" s="2"/>
      <c r="AI379" s="2"/>
    </row>
    <row r="380" spans="1:35" x14ac:dyDescent="0.25">
      <c r="A380" s="34">
        <v>41095</v>
      </c>
      <c r="B380" s="41">
        <v>17.5</v>
      </c>
      <c r="C380" s="4">
        <f t="shared" si="52"/>
        <v>5.0420168067226934E-2</v>
      </c>
      <c r="D380" s="41">
        <v>136.06</v>
      </c>
      <c r="E380" s="4">
        <f t="shared" si="53"/>
        <v>-4.536142815335098E-3</v>
      </c>
      <c r="F380" s="6">
        <v>18.8</v>
      </c>
      <c r="G380" s="6">
        <v>20.87</v>
      </c>
      <c r="H380" s="41">
        <v>18.302401102758292</v>
      </c>
      <c r="I380" s="4">
        <f>G380/F380-1</f>
        <v>0.11010638297872344</v>
      </c>
      <c r="J380" s="4">
        <f>F380/B380-1</f>
        <v>7.4285714285714288E-2</v>
      </c>
      <c r="K380" s="41">
        <v>30.61</v>
      </c>
      <c r="L380" s="4">
        <f t="shared" si="54"/>
        <v>3.5871404399323126E-2</v>
      </c>
      <c r="M380" s="43">
        <v>11.75</v>
      </c>
      <c r="N380" s="4">
        <f t="shared" si="55"/>
        <v>-3.7674037674037764E-2</v>
      </c>
      <c r="O380" s="4" t="str">
        <f>IF(J380&lt;-2.5%,L381+IF(AC$2="Yes",E381,0),"")</f>
        <v/>
      </c>
      <c r="P380" s="4">
        <f>IF(AND(I380&gt;5%,I380&lt;20%),N381-IF(AC$2="Yes",E381,0),"")</f>
        <v>2.1396004891458986E-2</v>
      </c>
      <c r="Q380" s="4">
        <f>IF(COUNT(O380:P380)=2,"",IF(COUNT(O380:P380)=1,SUM(O380:P380)+IF(AC$2="Yes",IF(O380&lt;&gt;"",E381,-E381),0),""))</f>
        <v>3.0877116165896723E-2</v>
      </c>
      <c r="R380" s="4" t="str">
        <f>IF(O380&lt;&gt;"",E381,"")</f>
        <v/>
      </c>
      <c r="S380" s="4">
        <f>IF(P380&lt;&gt;"",-E381,"")</f>
        <v>9.4811112744377368E-3</v>
      </c>
      <c r="T380" s="4">
        <f t="shared" si="48"/>
        <v>9.4811112744377368E-3</v>
      </c>
      <c r="U380" s="43">
        <f t="shared" si="49"/>
        <v>158.76806361978751</v>
      </c>
      <c r="V380" s="43">
        <f t="shared" si="50"/>
        <v>195.42049288980778</v>
      </c>
      <c r="W380" s="43">
        <f t="shared" si="51"/>
        <v>300.44646701917844</v>
      </c>
      <c r="X380" s="3">
        <f>U380/MAX(U$2:U380)-1</f>
        <v>0</v>
      </c>
      <c r="Y380" s="3">
        <f>V380/MAX(V$2:V380)-1</f>
        <v>-2.1865511712541918E-2</v>
      </c>
      <c r="Z380" s="3">
        <f>W380/MAX(W$2:W380)-1</f>
        <v>0</v>
      </c>
      <c r="AA380" s="2"/>
      <c r="AF380" s="2"/>
      <c r="AG380" s="2"/>
      <c r="AH380" s="2"/>
      <c r="AI380" s="2"/>
    </row>
    <row r="381" spans="1:35" x14ac:dyDescent="0.25">
      <c r="A381" s="34">
        <v>41096</v>
      </c>
      <c r="B381" s="41">
        <v>17.100000000000001</v>
      </c>
      <c r="C381" s="4">
        <f t="shared" si="52"/>
        <v>-2.2857142857142798E-2</v>
      </c>
      <c r="D381" s="41">
        <v>134.77000000000001</v>
      </c>
      <c r="E381" s="4">
        <f t="shared" si="53"/>
        <v>-9.4811112744377368E-3</v>
      </c>
      <c r="F381" s="6">
        <v>18.25</v>
      </c>
      <c r="G381" s="6">
        <v>20.58</v>
      </c>
      <c r="H381" s="41">
        <v>18.083782720438602</v>
      </c>
      <c r="I381" s="4">
        <f>G381/F381-1</f>
        <v>0.12767123287671223</v>
      </c>
      <c r="J381" s="4">
        <f>F381/B381-1</f>
        <v>6.7251461988304007E-2</v>
      </c>
      <c r="K381" s="41">
        <v>30.29</v>
      </c>
      <c r="L381" s="4">
        <f t="shared" si="54"/>
        <v>-1.0454099967330932E-2</v>
      </c>
      <c r="M381" s="43">
        <v>11.89</v>
      </c>
      <c r="N381" s="4">
        <f t="shared" si="55"/>
        <v>1.1914893617021249E-2</v>
      </c>
      <c r="O381" s="4" t="str">
        <f>IF(J381&lt;-2.5%,L382+IF(AC$2="Yes",E382,0),"")</f>
        <v/>
      </c>
      <c r="P381" s="4">
        <f>IF(AND(I381&gt;5%,I381&lt;20%),N382-IF(AC$2="Yes",E382,0),"")</f>
        <v>7.9897514707956141E-3</v>
      </c>
      <c r="Q381" s="4">
        <f>IF(COUNT(O381:P381)=2,"",IF(COUNT(O381:P381)=1,SUM(O381:P381)+IF(AC$2="Yes",IF(O381&lt;&gt;"",E382,-E382),0),""))</f>
        <v>9.2511597960907022E-3</v>
      </c>
      <c r="R381" s="4" t="str">
        <f>IF(O381&lt;&gt;"",E382,"")</f>
        <v/>
      </c>
      <c r="S381" s="4">
        <f>IF(P381&lt;&gt;"",-E382,"")</f>
        <v>1.2614083252950881E-3</v>
      </c>
      <c r="T381" s="4">
        <f t="shared" si="48"/>
        <v>1.2614083252950881E-3</v>
      </c>
      <c r="U381" s="43">
        <f t="shared" si="49"/>
        <v>158.76806361978751</v>
      </c>
      <c r="V381" s="43">
        <f t="shared" si="50"/>
        <v>196.98185406029774</v>
      </c>
      <c r="W381" s="43">
        <f t="shared" si="51"/>
        <v>303.22594529574377</v>
      </c>
      <c r="X381" s="3">
        <f>U381/MAX(U$2:U381)-1</f>
        <v>0</v>
      </c>
      <c r="Y381" s="3">
        <f>V381/MAX(V$2:V381)-1</f>
        <v>-1.4050460246111118E-2</v>
      </c>
      <c r="Z381" s="3">
        <f>W381/MAX(W$2:W381)-1</f>
        <v>0</v>
      </c>
      <c r="AA381" s="2"/>
      <c r="AF381" s="2"/>
      <c r="AG381" s="2"/>
      <c r="AH381" s="2"/>
      <c r="AI381" s="2"/>
    </row>
    <row r="382" spans="1:35" x14ac:dyDescent="0.25">
      <c r="A382" s="34">
        <v>41099</v>
      </c>
      <c r="B382" s="41">
        <v>18.05</v>
      </c>
      <c r="C382" s="4">
        <f t="shared" si="52"/>
        <v>5.555555555555558E-2</v>
      </c>
      <c r="D382" s="41">
        <v>134.6</v>
      </c>
      <c r="E382" s="4">
        <f t="shared" si="53"/>
        <v>-1.2614083252950881E-3</v>
      </c>
      <c r="F382" s="6">
        <v>18.399999999999999</v>
      </c>
      <c r="G382" s="6">
        <v>20.48</v>
      </c>
      <c r="H382" s="41">
        <v>18.077640407631584</v>
      </c>
      <c r="I382" s="4">
        <f>G382/F382-1</f>
        <v>0.11304347826086958</v>
      </c>
      <c r="J382" s="4">
        <f>F382/B382-1</f>
        <v>1.9390581717451338E-2</v>
      </c>
      <c r="K382" s="41">
        <v>29.99</v>
      </c>
      <c r="L382" s="4">
        <f t="shared" si="54"/>
        <v>-9.9042588312975299E-3</v>
      </c>
      <c r="M382" s="43">
        <v>11.97</v>
      </c>
      <c r="N382" s="4">
        <f t="shared" si="55"/>
        <v>6.728343145500526E-3</v>
      </c>
      <c r="O382" s="4" t="str">
        <f>IF(J382&lt;-2.5%,L383+IF(AC$2="Yes",E383,0),"")</f>
        <v/>
      </c>
      <c r="P382" s="4">
        <f>IF(AND(I382&gt;5%,I382&lt;20%),N383-IF(AC$2="Yes",E383,0),"")</f>
        <v>-1.8876500314679912E-2</v>
      </c>
      <c r="Q382" s="4">
        <f>IF(COUNT(O382:P382)=2,"",IF(COUNT(O382:P382)=1,SUM(O382:P382)+IF(AC$2="Yes",IF(O382&lt;&gt;"",E383,-E383),0),""))</f>
        <v>-1.0184078323595358E-2</v>
      </c>
      <c r="R382" s="4" t="str">
        <f>IF(O382&lt;&gt;"",E383,"")</f>
        <v/>
      </c>
      <c r="S382" s="4">
        <f>IF(P382&lt;&gt;"",-E383,"")</f>
        <v>8.6924219910845535E-3</v>
      </c>
      <c r="T382" s="4">
        <f t="shared" si="48"/>
        <v>8.6924219910845535E-3</v>
      </c>
      <c r="U382" s="43">
        <f t="shared" si="49"/>
        <v>158.76806361978751</v>
      </c>
      <c r="V382" s="43">
        <f t="shared" si="50"/>
        <v>193.26352603014229</v>
      </c>
      <c r="W382" s="43">
        <f t="shared" si="51"/>
        <v>300.13786851910567</v>
      </c>
      <c r="X382" s="3">
        <f>U382/MAX(U$2:U382)-1</f>
        <v>0</v>
      </c>
      <c r="Y382" s="3">
        <f>V382/MAX(V$2:V382)-1</f>
        <v>-3.2661737043534034E-2</v>
      </c>
      <c r="Z382" s="3">
        <f>W382/MAX(W$2:W382)-1</f>
        <v>-1.0184078323595358E-2</v>
      </c>
      <c r="AA382" s="2"/>
      <c r="AF382" s="2"/>
      <c r="AG382" s="2"/>
      <c r="AH382" s="2"/>
      <c r="AI382" s="2"/>
    </row>
    <row r="383" spans="1:35" x14ac:dyDescent="0.25">
      <c r="A383" s="34">
        <v>41100</v>
      </c>
      <c r="B383" s="41">
        <v>18.72</v>
      </c>
      <c r="C383" s="4">
        <f t="shared" si="52"/>
        <v>3.7119113573407025E-2</v>
      </c>
      <c r="D383" s="41">
        <v>133.43</v>
      </c>
      <c r="E383" s="4">
        <f t="shared" si="53"/>
        <v>-8.6924219910845535E-3</v>
      </c>
      <c r="F383" s="6">
        <v>19.25</v>
      </c>
      <c r="G383" s="6">
        <v>21.17</v>
      </c>
      <c r="H383" s="41">
        <v>18.194433060789478</v>
      </c>
      <c r="I383" s="4">
        <f>G383/F383-1</f>
        <v>9.9740259740259907E-2</v>
      </c>
      <c r="J383" s="4">
        <f>F383/B383-1</f>
        <v>2.8311965811965933E-2</v>
      </c>
      <c r="K383" s="41">
        <v>30.88</v>
      </c>
      <c r="L383" s="4">
        <f t="shared" si="54"/>
        <v>2.9676558852951063E-2</v>
      </c>
      <c r="M383" s="43">
        <v>11.64</v>
      </c>
      <c r="N383" s="4">
        <f t="shared" si="55"/>
        <v>-2.7568922305764465E-2</v>
      </c>
      <c r="O383" s="4" t="str">
        <f>IF(J383&lt;-2.5%,L384+IF(AC$2="Yes",E384,0),"")</f>
        <v/>
      </c>
      <c r="P383" s="4">
        <f>IF(AND(I383&gt;5%,I383&lt;20%),N384-IF(AC$2="Yes",E384,0),"")</f>
        <v>3.0777943722759771E-2</v>
      </c>
      <c r="Q383" s="4">
        <f>IF(COUNT(O383:P383)=2,"",IF(COUNT(O383:P383)=1,SUM(O383:P383)+IF(AC$2="Yes",IF(O383&lt;&gt;"",E384,-E384),0),""))</f>
        <v>3.062805239397326E-2</v>
      </c>
      <c r="R383" s="4" t="str">
        <f>IF(O383&lt;&gt;"",E384,"")</f>
        <v/>
      </c>
      <c r="S383" s="4">
        <f>IF(P383&lt;&gt;"",-E384,"")</f>
        <v>-1.4989132878651112E-4</v>
      </c>
      <c r="T383" s="4">
        <f t="shared" si="48"/>
        <v>-1.4989132878651112E-4</v>
      </c>
      <c r="U383" s="43">
        <f t="shared" si="49"/>
        <v>158.76806361978751</v>
      </c>
      <c r="V383" s="43">
        <f t="shared" si="50"/>
        <v>199.21177995796012</v>
      </c>
      <c r="W383" s="43">
        <f t="shared" si="51"/>
        <v>309.33050688152429</v>
      </c>
      <c r="X383" s="3">
        <f>U383/MAX(U$2:U383)-1</f>
        <v>0</v>
      </c>
      <c r="Y383" s="3">
        <f>V383/MAX(V$2:V383)-1</f>
        <v>-2.8890544253876715E-3</v>
      </c>
      <c r="Z383" s="3">
        <f>W383/MAX(W$2:W383)-1</f>
        <v>0</v>
      </c>
      <c r="AA383" s="2"/>
      <c r="AF383" s="2"/>
      <c r="AG383" s="2"/>
      <c r="AH383" s="2"/>
      <c r="AI383" s="2"/>
    </row>
    <row r="384" spans="1:35" x14ac:dyDescent="0.25">
      <c r="A384" s="34">
        <v>41101</v>
      </c>
      <c r="B384" s="41">
        <v>17.95</v>
      </c>
      <c r="C384" s="4">
        <f t="shared" si="52"/>
        <v>-4.1132478632478597E-2</v>
      </c>
      <c r="D384" s="41">
        <v>133.44999999999999</v>
      </c>
      <c r="E384" s="4">
        <f t="shared" si="53"/>
        <v>1.4989132878651112E-4</v>
      </c>
      <c r="F384" s="6">
        <v>18.3</v>
      </c>
      <c r="G384" s="6">
        <v>20.420000000000002</v>
      </c>
      <c r="H384" s="41">
        <v>18.149990686100484</v>
      </c>
      <c r="I384" s="4">
        <f>G384/F384-1</f>
        <v>0.11584699453551917</v>
      </c>
      <c r="J384" s="4">
        <f>F384/B384-1</f>
        <v>1.9498607242339983E-2</v>
      </c>
      <c r="K384" s="41">
        <v>29.83</v>
      </c>
      <c r="L384" s="4">
        <f t="shared" si="54"/>
        <v>-3.4002590673575139E-2</v>
      </c>
      <c r="M384" s="43">
        <v>12</v>
      </c>
      <c r="N384" s="4">
        <f t="shared" si="55"/>
        <v>3.0927835051546282E-2</v>
      </c>
      <c r="O384" s="4" t="str">
        <f>IF(J384&lt;-2.5%,L385+IF(AC$2="Yes",E385,0),"")</f>
        <v/>
      </c>
      <c r="P384" s="4">
        <f>IF(AND(I384&gt;5%,I384&lt;20%),N385-IF(AC$2="Yes",E385,0),"")</f>
        <v>-1.7959285625079868E-3</v>
      </c>
      <c r="Q384" s="4">
        <f>IF(COUNT(O384:P384)=2,"",IF(COUNT(O384:P384)=1,SUM(O384:P384)+IF(AC$2="Yes",IF(O384&lt;&gt;"",E385,-E385),0),""))</f>
        <v>3.0748095416507359E-3</v>
      </c>
      <c r="R384" s="4" t="str">
        <f>IF(O384&lt;&gt;"",E385,"")</f>
        <v/>
      </c>
      <c r="S384" s="4">
        <f>IF(P384&lt;&gt;"",-E385,"")</f>
        <v>4.8707381041587228E-3</v>
      </c>
      <c r="T384" s="4">
        <f t="shared" si="48"/>
        <v>4.8707381041587228E-3</v>
      </c>
      <c r="U384" s="43">
        <f t="shared" si="49"/>
        <v>158.76806361978751</v>
      </c>
      <c r="V384" s="43">
        <f t="shared" si="50"/>
        <v>198.85400983234555</v>
      </c>
      <c r="W384" s="43">
        <f t="shared" si="51"/>
        <v>310.28163927560729</v>
      </c>
      <c r="X384" s="3">
        <f>U384/MAX(U$2:U384)-1</f>
        <v>0</v>
      </c>
      <c r="Y384" s="3">
        <f>V384/MAX(V$2:V384)-1</f>
        <v>-4.6797944525345248E-3</v>
      </c>
      <c r="Z384" s="3">
        <f>W384/MAX(W$2:W384)-1</f>
        <v>0</v>
      </c>
      <c r="AA384" s="2"/>
      <c r="AF384" s="2"/>
      <c r="AG384" s="2"/>
      <c r="AH384" s="2"/>
      <c r="AI384" s="2"/>
    </row>
    <row r="385" spans="1:35" x14ac:dyDescent="0.25">
      <c r="A385" s="34">
        <v>41102</v>
      </c>
      <c r="B385" s="41">
        <v>18.36</v>
      </c>
      <c r="C385" s="4">
        <f t="shared" si="52"/>
        <v>2.2841225626740957E-2</v>
      </c>
      <c r="D385" s="41">
        <v>132.80000000000001</v>
      </c>
      <c r="E385" s="4">
        <f t="shared" si="53"/>
        <v>-4.8707381041587228E-3</v>
      </c>
      <c r="F385" s="6">
        <v>18.5</v>
      </c>
      <c r="G385" s="6">
        <v>20.57</v>
      </c>
      <c r="H385" s="41">
        <v>18.188174197718578</v>
      </c>
      <c r="I385" s="4">
        <f>G385/F385-1</f>
        <v>0.11189189189189186</v>
      </c>
      <c r="J385" s="4">
        <f>F385/B385-1</f>
        <v>7.625272331154731E-3</v>
      </c>
      <c r="K385" s="41">
        <v>30.13</v>
      </c>
      <c r="L385" s="4">
        <f t="shared" si="54"/>
        <v>1.0056989607777345E-2</v>
      </c>
      <c r="M385" s="43">
        <v>11.92</v>
      </c>
      <c r="N385" s="4">
        <f t="shared" si="55"/>
        <v>-6.6666666666667096E-3</v>
      </c>
      <c r="O385" s="4" t="str">
        <f>IF(J385&lt;-2.5%,L386+IF(AC$2="Yes",E386,0),"")</f>
        <v/>
      </c>
      <c r="P385" s="4">
        <f>IF(AND(I385&gt;5%,I385&lt;20%),N386-IF(AC$2="Yes",E386,0),"")</f>
        <v>4.0254811191072992E-2</v>
      </c>
      <c r="Q385" s="4">
        <f>IF(COUNT(O385:P385)=2,"",IF(COUNT(O385:P385)=1,SUM(O385:P385)+IF(AC$2="Yes",IF(O385&lt;&gt;"",E386,-E386),0),""))</f>
        <v>2.3462642516374199E-2</v>
      </c>
      <c r="R385" s="4" t="str">
        <f>IF(O385&lt;&gt;"",E386,"")</f>
        <v/>
      </c>
      <c r="S385" s="4">
        <f>IF(P385&lt;&gt;"",-E386,"")</f>
        <v>-1.6792168674698793E-2</v>
      </c>
      <c r="T385" s="4">
        <f t="shared" si="48"/>
        <v>-1.6792168674698793E-2</v>
      </c>
      <c r="U385" s="43">
        <f t="shared" si="49"/>
        <v>158.76806361978751</v>
      </c>
      <c r="V385" s="43">
        <f t="shared" si="50"/>
        <v>206.8588404527344</v>
      </c>
      <c r="W385" s="43">
        <f t="shared" si="51"/>
        <v>317.56166645732543</v>
      </c>
      <c r="X385" s="3">
        <f>U385/MAX(U$2:U385)-1</f>
        <v>0</v>
      </c>
      <c r="Y385" s="3">
        <f>V385/MAX(V$2:V385)-1</f>
        <v>0</v>
      </c>
      <c r="Z385" s="3">
        <f>W385/MAX(W$2:W385)-1</f>
        <v>0</v>
      </c>
      <c r="AA385" s="2"/>
      <c r="AF385" s="2"/>
      <c r="AG385" s="2"/>
      <c r="AH385" s="2"/>
      <c r="AI385" s="2"/>
    </row>
    <row r="386" spans="1:35" x14ac:dyDescent="0.25">
      <c r="A386" s="34">
        <v>41103</v>
      </c>
      <c r="B386" s="41">
        <v>16.739999999999998</v>
      </c>
      <c r="C386" s="4">
        <f t="shared" si="52"/>
        <v>-8.8235294117647078E-2</v>
      </c>
      <c r="D386" s="41">
        <v>135.03</v>
      </c>
      <c r="E386" s="4">
        <f t="shared" si="53"/>
        <v>1.6792168674698793E-2</v>
      </c>
      <c r="F386" s="6">
        <v>17.45</v>
      </c>
      <c r="G386" s="6">
        <v>19.32</v>
      </c>
      <c r="H386" s="41">
        <v>17.924869798133383</v>
      </c>
      <c r="I386" s="4">
        <f>G386/F386-1</f>
        <v>0.10716332378223492</v>
      </c>
      <c r="J386" s="4">
        <f>F386/B386-1</f>
        <v>4.2413381123058702E-2</v>
      </c>
      <c r="K386" s="41">
        <v>28.39</v>
      </c>
      <c r="L386" s="4">
        <f t="shared" si="54"/>
        <v>-5.7749751078659095E-2</v>
      </c>
      <c r="M386" s="43">
        <v>12.6</v>
      </c>
      <c r="N386" s="4">
        <f t="shared" si="55"/>
        <v>5.7046979865771785E-2</v>
      </c>
      <c r="O386" s="4" t="str">
        <f>IF(J386&lt;-2.5%,L387+IF(AC$2="Yes",E387,0),"")</f>
        <v/>
      </c>
      <c r="P386" s="4">
        <f>IF(AND(I386&gt;5%,I386&lt;20%),N387-IF(AC$2="Yes",E387,0),"")</f>
        <v>1.2687304055888693E-2</v>
      </c>
      <c r="Q386" s="4">
        <f>IF(COUNT(O386:P386)=2,"",IF(COUNT(O386:P386)=1,SUM(O386:P386)+IF(AC$2="Yes",IF(O386&lt;&gt;"",E387,-E387),0),""))</f>
        <v>1.5057147794317105E-2</v>
      </c>
      <c r="R386" s="4" t="str">
        <f>IF(O386&lt;&gt;"",E387,"")</f>
        <v/>
      </c>
      <c r="S386" s="4">
        <f>IF(P386&lt;&gt;"",-E387,"")</f>
        <v>2.3698437384284121E-3</v>
      </c>
      <c r="T386" s="4">
        <f t="shared" si="48"/>
        <v>2.3698437384284121E-3</v>
      </c>
      <c r="U386" s="43">
        <f t="shared" si="49"/>
        <v>158.76806361978751</v>
      </c>
      <c r="V386" s="43">
        <f t="shared" si="50"/>
        <v>209.48332145820677</v>
      </c>
      <c r="W386" s="43">
        <f t="shared" si="51"/>
        <v>322.34323940298299</v>
      </c>
      <c r="X386" s="3">
        <f>U386/MAX(U$2:U386)-1</f>
        <v>0</v>
      </c>
      <c r="Y386" s="3">
        <f>V386/MAX(V$2:V386)-1</f>
        <v>0</v>
      </c>
      <c r="Z386" s="3">
        <f>W386/MAX(W$2:W386)-1</f>
        <v>0</v>
      </c>
      <c r="AA386" s="2"/>
      <c r="AF386" s="2"/>
      <c r="AG386" s="2"/>
      <c r="AH386" s="2"/>
      <c r="AI386" s="2"/>
    </row>
    <row r="387" spans="1:35" x14ac:dyDescent="0.25">
      <c r="A387" s="34">
        <v>41106</v>
      </c>
      <c r="B387" s="41">
        <v>17.11</v>
      </c>
      <c r="C387" s="4">
        <f t="shared" si="52"/>
        <v>2.2102747909199527E-2</v>
      </c>
      <c r="D387" s="41">
        <v>134.71</v>
      </c>
      <c r="E387" s="4">
        <f t="shared" si="53"/>
        <v>-2.3698437384284121E-3</v>
      </c>
      <c r="F387" s="6">
        <v>17.3</v>
      </c>
      <c r="G387" s="6">
        <v>19.27</v>
      </c>
      <c r="H387" s="41">
        <v>17.776711653018221</v>
      </c>
      <c r="I387" s="4">
        <f>G387/F387-1</f>
        <v>0.11387283236994206</v>
      </c>
      <c r="J387" s="4">
        <f>F387/B387-1</f>
        <v>1.1104617182934096E-2</v>
      </c>
      <c r="K387" s="41">
        <v>28.09</v>
      </c>
      <c r="L387" s="4">
        <f t="shared" si="54"/>
        <v>-1.0567101091933817E-2</v>
      </c>
      <c r="M387" s="43">
        <v>12.73</v>
      </c>
      <c r="N387" s="4">
        <f t="shared" si="55"/>
        <v>1.0317460317460281E-2</v>
      </c>
      <c r="O387" s="4" t="str">
        <f>IF(J387&lt;-2.5%,L388+IF(AC$2="Yes",E388,0),"")</f>
        <v/>
      </c>
      <c r="P387" s="4">
        <f>IF(AND(I387&gt;5%,I387&lt;20%),N388-IF(AC$2="Yes",E388,0),"")</f>
        <v>3.0802486712750765E-2</v>
      </c>
      <c r="Q387" s="4">
        <f>IF(COUNT(O387:P387)=2,"",IF(COUNT(O387:P387)=1,SUM(O387:P387)+IF(AC$2="Yes",IF(O387&lt;&gt;"",E388,-E388),0),""))</f>
        <v>2.3898767612461347E-2</v>
      </c>
      <c r="R387" s="4" t="str">
        <f>IF(O387&lt;&gt;"",E388,"")</f>
        <v/>
      </c>
      <c r="S387" s="4">
        <f>IF(P387&lt;&gt;"",-E388,"")</f>
        <v>-6.9037191002894183E-3</v>
      </c>
      <c r="T387" s="4">
        <f t="shared" si="48"/>
        <v>-6.9037191002894183E-3</v>
      </c>
      <c r="U387" s="43">
        <f t="shared" si="49"/>
        <v>158.76806361978751</v>
      </c>
      <c r="V387" s="43">
        <f t="shared" si="50"/>
        <v>215.9359286839661</v>
      </c>
      <c r="W387" s="43">
        <f t="shared" si="51"/>
        <v>330.04684557292285</v>
      </c>
      <c r="X387" s="3">
        <f>U387/MAX(U$2:U387)-1</f>
        <v>0</v>
      </c>
      <c r="Y387" s="3">
        <f>V387/MAX(V$2:V387)-1</f>
        <v>0</v>
      </c>
      <c r="Z387" s="3">
        <f>W387/MAX(W$2:W387)-1</f>
        <v>0</v>
      </c>
      <c r="AA387" s="2"/>
      <c r="AF387" s="2"/>
      <c r="AG387" s="2"/>
      <c r="AH387" s="2"/>
      <c r="AI387" s="2"/>
    </row>
    <row r="388" spans="1:35" x14ac:dyDescent="0.25">
      <c r="A388" s="34">
        <v>41107</v>
      </c>
      <c r="B388" s="41">
        <v>16.48</v>
      </c>
      <c r="C388" s="4">
        <f t="shared" si="52"/>
        <v>-3.6820572764465154E-2</v>
      </c>
      <c r="D388" s="41">
        <v>135.63999999999999</v>
      </c>
      <c r="E388" s="4">
        <f t="shared" si="53"/>
        <v>6.9037191002894183E-3</v>
      </c>
      <c r="F388" s="6">
        <v>16.649999999999999</v>
      </c>
      <c r="G388" s="6">
        <v>18.52</v>
      </c>
      <c r="H388" s="41">
        <v>17.540945897924001</v>
      </c>
      <c r="I388" s="4">
        <f>G388/F388-1</f>
        <v>0.11231231231231242</v>
      </c>
      <c r="J388" s="4">
        <f>F388/B388-1</f>
        <v>1.0315533980582492E-2</v>
      </c>
      <c r="K388" s="41">
        <v>27.03</v>
      </c>
      <c r="L388" s="4">
        <f t="shared" si="54"/>
        <v>-3.7735849056603765E-2</v>
      </c>
      <c r="M388" s="43">
        <v>13.21</v>
      </c>
      <c r="N388" s="4">
        <f t="shared" si="55"/>
        <v>3.7706205813040183E-2</v>
      </c>
      <c r="O388" s="4" t="str">
        <f>IF(J388&lt;-2.5%,L389+IF(AC$2="Yes",E389,0),"")</f>
        <v/>
      </c>
      <c r="P388" s="4">
        <f>IF(AND(I388&gt;5%,I388&lt;20%),N389-IF(AC$2="Yes",E389,0),"")</f>
        <v>-1.7970488296602083E-2</v>
      </c>
      <c r="Q388" s="4">
        <f>IF(COUNT(O388:P388)=2,"",IF(COUNT(O388:P388)=1,SUM(O388:P388)+IF(AC$2="Yes",IF(O388&lt;&gt;"",E389,-E389),0),""))</f>
        <v>-2.5342944799108702E-2</v>
      </c>
      <c r="R388" s="4" t="str">
        <f>IF(O388&lt;&gt;"",E389,"")</f>
        <v/>
      </c>
      <c r="S388" s="4">
        <f>IF(P388&lt;&gt;"",-E389,"")</f>
        <v>-7.3724565025066191E-3</v>
      </c>
      <c r="T388" s="4">
        <f t="shared" ref="T388:T451" si="56">IF(COUNT(R388:S388)=2,"",IF(COUNT(R388:S388)=1,SUM(R388:S388),""))</f>
        <v>-7.3724565025066191E-3</v>
      </c>
      <c r="U388" s="43">
        <f t="shared" ref="U388:U451" si="57">IF(O388&lt;&gt;"",(1+O388)*U387,U387)</f>
        <v>158.76806361978751</v>
      </c>
      <c r="V388" s="43">
        <f t="shared" ref="V388:V451" si="58">IF(P388&lt;&gt;"",(1+P388)*V387,V387)</f>
        <v>212.05545460473499</v>
      </c>
      <c r="W388" s="43">
        <f t="shared" ref="W388:W451" si="59">IF(Q388&lt;&gt;"",(1+Q388)*W387,W387)</f>
        <v>321.68248658444833</v>
      </c>
      <c r="X388" s="3">
        <f>U388/MAX(U$2:U388)-1</f>
        <v>0</v>
      </c>
      <c r="Y388" s="3">
        <f>V388/MAX(V$2:V388)-1</f>
        <v>-1.7970488296602083E-2</v>
      </c>
      <c r="Z388" s="3">
        <f>W388/MAX(W$2:W388)-1</f>
        <v>-2.5342944799108702E-2</v>
      </c>
      <c r="AA388" s="2"/>
      <c r="AF388" s="2"/>
      <c r="AG388" s="2"/>
      <c r="AH388" s="2"/>
      <c r="AI388" s="2"/>
    </row>
    <row r="389" spans="1:35" x14ac:dyDescent="0.25">
      <c r="A389" s="34">
        <v>41108</v>
      </c>
      <c r="B389" s="41">
        <v>16.16</v>
      </c>
      <c r="C389" s="4">
        <f t="shared" si="52"/>
        <v>-1.9417475728155331E-2</v>
      </c>
      <c r="D389" s="41">
        <v>136.63999999999999</v>
      </c>
      <c r="E389" s="4">
        <f t="shared" si="53"/>
        <v>7.3724565025066191E-3</v>
      </c>
      <c r="F389" s="6">
        <v>18.649999999999999</v>
      </c>
      <c r="G389" s="6">
        <v>20.59</v>
      </c>
      <c r="H389" s="41">
        <v>17.289864825574181</v>
      </c>
      <c r="I389" s="4">
        <f>G389/F389-1</f>
        <v>0.10402144772117961</v>
      </c>
      <c r="J389" s="4">
        <f>F389/B389-1</f>
        <v>0.15408415841584144</v>
      </c>
      <c r="K389" s="41">
        <v>27.33</v>
      </c>
      <c r="L389" s="4">
        <f t="shared" si="54"/>
        <v>1.1098779134295134E-2</v>
      </c>
      <c r="M389" s="43">
        <v>13.07</v>
      </c>
      <c r="N389" s="4">
        <f t="shared" si="55"/>
        <v>-1.0598031794095464E-2</v>
      </c>
      <c r="O389" s="4" t="str">
        <f>IF(J389&lt;-2.5%,L390+IF(AC$2="Yes",E390,0),"")</f>
        <v/>
      </c>
      <c r="P389" s="4">
        <f>IF(AND(I389&gt;5%,I389&lt;20%),N390-IF(AC$2="Yes",E390,0),"")</f>
        <v>2.1848889693220963E-2</v>
      </c>
      <c r="Q389" s="4">
        <f>IF(COUNT(O389:P389)=2,"",IF(COUNT(O389:P389)=1,SUM(O389:P389)+IF(AC$2="Yes",IF(O389&lt;&gt;"",E390,-E390),0),""))</f>
        <v>1.9214229271675265E-2</v>
      </c>
      <c r="R389" s="4" t="str">
        <f>IF(O389&lt;&gt;"",E390,"")</f>
        <v/>
      </c>
      <c r="S389" s="4">
        <f>IF(P389&lt;&gt;"",-E390,"")</f>
        <v>-2.6346604215456981E-3</v>
      </c>
      <c r="T389" s="4">
        <f t="shared" si="56"/>
        <v>-2.6346604215456981E-3</v>
      </c>
      <c r="U389" s="43">
        <f t="shared" si="57"/>
        <v>158.76806361978751</v>
      </c>
      <c r="V389" s="43">
        <f t="shared" si="58"/>
        <v>216.68863084123967</v>
      </c>
      <c r="W389" s="43">
        <f t="shared" si="59"/>
        <v>327.86336763436452</v>
      </c>
      <c r="X389" s="3">
        <f>U389/MAX(U$2:U389)-1</f>
        <v>0</v>
      </c>
      <c r="Y389" s="3">
        <f>V389/MAX(V$2:V389)-1</f>
        <v>0</v>
      </c>
      <c r="Z389" s="3">
        <f>W389/MAX(W$2:W389)-1</f>
        <v>-6.6156606792228123E-3</v>
      </c>
      <c r="AA389" s="2"/>
      <c r="AF389" s="2"/>
      <c r="AG389" s="2"/>
      <c r="AH389" s="2"/>
      <c r="AI389" s="2"/>
    </row>
    <row r="390" spans="1:35" x14ac:dyDescent="0.25">
      <c r="A390" s="34">
        <v>41109</v>
      </c>
      <c r="B390" s="41">
        <v>15.45</v>
      </c>
      <c r="C390" s="4">
        <f t="shared" si="52"/>
        <v>-4.393564356435653E-2</v>
      </c>
      <c r="D390" s="41">
        <v>137</v>
      </c>
      <c r="E390" s="4">
        <f t="shared" si="53"/>
        <v>2.6346604215456981E-3</v>
      </c>
      <c r="F390" s="6">
        <v>18.190000000000001</v>
      </c>
      <c r="G390" s="6">
        <v>20.11</v>
      </c>
      <c r="H390" s="41">
        <v>16.955343948197058</v>
      </c>
      <c r="I390" s="4">
        <f>G390/F390-1</f>
        <v>0.10555250137438144</v>
      </c>
      <c r="J390" s="4">
        <f>F390/B390-1</f>
        <v>0.17734627831715222</v>
      </c>
      <c r="K390" s="41">
        <v>26.65</v>
      </c>
      <c r="L390" s="4">
        <f t="shared" si="54"/>
        <v>-2.488108305890957E-2</v>
      </c>
      <c r="M390" s="43">
        <v>13.39</v>
      </c>
      <c r="N390" s="4">
        <f t="shared" si="55"/>
        <v>2.4483550114766661E-2</v>
      </c>
      <c r="O390" s="4" t="str">
        <f>IF(J390&lt;-2.5%,L391+IF(AC$2="Yes",E391,0),"")</f>
        <v/>
      </c>
      <c r="P390" s="4">
        <f>IF(AND(I390&gt;5%,I390&lt;20%),N391-IF(AC$2="Yes",E391,0),"")</f>
        <v>-4.7634687614136251E-2</v>
      </c>
      <c r="Q390" s="4">
        <f>IF(COUNT(O390:P390)=2,"",IF(COUNT(O390:P390)=1,SUM(O390:P390)+IF(AC$2="Yes",IF(O390&lt;&gt;"",E391,-E391),0),""))</f>
        <v>-3.8510600022895414E-2</v>
      </c>
      <c r="R390" s="4" t="str">
        <f>IF(O390&lt;&gt;"",E391,"")</f>
        <v/>
      </c>
      <c r="S390" s="4">
        <f>IF(P390&lt;&gt;"",-E391,"")</f>
        <v>9.124087591240837E-3</v>
      </c>
      <c r="T390" s="4">
        <f t="shared" si="56"/>
        <v>9.124087591240837E-3</v>
      </c>
      <c r="U390" s="43">
        <f t="shared" si="57"/>
        <v>158.76806361978751</v>
      </c>
      <c r="V390" s="43">
        <f t="shared" si="58"/>
        <v>206.36673560158232</v>
      </c>
      <c r="W390" s="43">
        <f t="shared" si="59"/>
        <v>315.23715262123801</v>
      </c>
      <c r="X390" s="3">
        <f>U390/MAX(U$2:U390)-1</f>
        <v>0</v>
      </c>
      <c r="Y390" s="3">
        <f>V390/MAX(V$2:V390)-1</f>
        <v>-4.7634687614136251E-2</v>
      </c>
      <c r="Z390" s="3">
        <f>W390/MAX(W$2:W390)-1</f>
        <v>-4.4871487639813523E-2</v>
      </c>
      <c r="AA390" s="2"/>
      <c r="AF390" s="2"/>
      <c r="AG390" s="2"/>
      <c r="AH390" s="2"/>
      <c r="AI390" s="2"/>
    </row>
    <row r="391" spans="1:35" x14ac:dyDescent="0.25">
      <c r="A391" s="34">
        <v>41110</v>
      </c>
      <c r="B391" s="41">
        <v>16.27</v>
      </c>
      <c r="C391" s="4">
        <f t="shared" si="52"/>
        <v>5.3074433656957964E-2</v>
      </c>
      <c r="D391" s="41">
        <v>135.75</v>
      </c>
      <c r="E391" s="4">
        <f t="shared" si="53"/>
        <v>-9.124087591240837E-3</v>
      </c>
      <c r="F391" s="6">
        <v>19.12</v>
      </c>
      <c r="G391" s="6">
        <v>20.91</v>
      </c>
      <c r="H391" s="41">
        <v>16.830735957615776</v>
      </c>
      <c r="I391" s="4">
        <f>G391/F391-1</f>
        <v>9.3619246861924577E-2</v>
      </c>
      <c r="J391" s="4">
        <f>F391/B391-1</f>
        <v>0.17516902274124169</v>
      </c>
      <c r="K391" s="41">
        <v>28.1</v>
      </c>
      <c r="L391" s="4">
        <f t="shared" si="54"/>
        <v>5.4409005628518026E-2</v>
      </c>
      <c r="M391" s="43">
        <v>12.63</v>
      </c>
      <c r="N391" s="4">
        <f t="shared" si="55"/>
        <v>-5.6758775205377088E-2</v>
      </c>
      <c r="O391" s="4" t="str">
        <f>IF(J391&lt;-2.5%,L392+IF(AC$2="Yes",E392,0),"")</f>
        <v/>
      </c>
      <c r="P391" s="4">
        <f>IF(AND(I391&gt;5%,I391&lt;20%),N392-IF(AC$2="Yes",E392,0),"")</f>
        <v>-5.3967270770724829E-2</v>
      </c>
      <c r="Q391" s="4">
        <f>IF(COUNT(O391:P391)=2,"",IF(COUNT(O391:P391)=1,SUM(O391:P391)+IF(AC$2="Yes",IF(O391&lt;&gt;"",E392,-E392),0),""))</f>
        <v>-4.3801524914371281E-2</v>
      </c>
      <c r="R391" s="4" t="str">
        <f>IF(O391&lt;&gt;"",E392,"")</f>
        <v/>
      </c>
      <c r="S391" s="4">
        <f>IF(P391&lt;&gt;"",-E392,"")</f>
        <v>1.0165745856353547E-2</v>
      </c>
      <c r="T391" s="4">
        <f t="shared" si="56"/>
        <v>1.0165745856353547E-2</v>
      </c>
      <c r="U391" s="43">
        <f t="shared" si="57"/>
        <v>158.76806361978751</v>
      </c>
      <c r="V391" s="43">
        <f t="shared" si="58"/>
        <v>195.22968610330113</v>
      </c>
      <c r="W391" s="43">
        <f t="shared" si="59"/>
        <v>301.42928462676338</v>
      </c>
      <c r="X391" s="3">
        <f>U391/MAX(U$2:U391)-1</f>
        <v>0</v>
      </c>
      <c r="Y391" s="3">
        <f>V391/MAX(V$2:V391)-1</f>
        <v>-9.9031244300310184E-2</v>
      </c>
      <c r="Z391" s="3">
        <f>W391/MAX(W$2:W391)-1</f>
        <v>-8.6707572970384672E-2</v>
      </c>
      <c r="AA391" s="2"/>
      <c r="AF391" s="2"/>
      <c r="AG391" s="2"/>
      <c r="AH391" s="2"/>
      <c r="AI391" s="2"/>
    </row>
    <row r="392" spans="1:35" x14ac:dyDescent="0.25">
      <c r="A392" s="34">
        <v>41113</v>
      </c>
      <c r="B392" s="41">
        <v>18.62</v>
      </c>
      <c r="C392" s="4">
        <f t="shared" si="52"/>
        <v>0.14443761524277821</v>
      </c>
      <c r="D392" s="41">
        <v>134.37</v>
      </c>
      <c r="E392" s="4">
        <f t="shared" si="53"/>
        <v>-1.0165745856353547E-2</v>
      </c>
      <c r="F392" s="6">
        <v>20.78</v>
      </c>
      <c r="G392" s="6">
        <v>22.26</v>
      </c>
      <c r="H392" s="41">
        <v>17.156056692594724</v>
      </c>
      <c r="I392" s="4">
        <f>G392/F392-1</f>
        <v>7.1222329162656361E-2</v>
      </c>
      <c r="J392" s="4">
        <f>F392/B392-1</f>
        <v>0.11600429645542421</v>
      </c>
      <c r="K392" s="41">
        <v>29.88</v>
      </c>
      <c r="L392" s="4">
        <f t="shared" si="54"/>
        <v>6.3345195729537229E-2</v>
      </c>
      <c r="M392" s="43">
        <v>11.82</v>
      </c>
      <c r="N392" s="4">
        <f t="shared" si="55"/>
        <v>-6.4133016627078376E-2</v>
      </c>
      <c r="O392" s="4" t="str">
        <f>IF(J392&lt;-2.5%,L393+IF(AC$2="Yes",E393,0),"")</f>
        <v/>
      </c>
      <c r="P392" s="4">
        <f>IF(AND(I392&gt;5%,I392&lt;20%),N393-IF(AC$2="Yes",E393,0),"")</f>
        <v>-3.5434773821356069E-2</v>
      </c>
      <c r="Q392" s="4">
        <f>IF(COUNT(O392:P392)=2,"",IF(COUNT(O392:P392)=1,SUM(O392:P392)+IF(AC$2="Yes",IF(O392&lt;&gt;"",E393,-E393),0),""))</f>
        <v>-2.6876315832221498E-2</v>
      </c>
      <c r="R392" s="4" t="str">
        <f>IF(O392&lt;&gt;"",E393,"")</f>
        <v/>
      </c>
      <c r="S392" s="4">
        <f>IF(P392&lt;&gt;"",-E393,"")</f>
        <v>8.5584579891345713E-3</v>
      </c>
      <c r="T392" s="4">
        <f t="shared" si="56"/>
        <v>8.5584579891345713E-3</v>
      </c>
      <c r="U392" s="43">
        <f t="shared" si="57"/>
        <v>158.76806361978751</v>
      </c>
      <c r="V392" s="43">
        <f t="shared" si="58"/>
        <v>188.31176633301632</v>
      </c>
      <c r="W392" s="43">
        <f t="shared" si="59"/>
        <v>293.32797597205388</v>
      </c>
      <c r="X392" s="3">
        <f>U392/MAX(U$2:U392)-1</f>
        <v>0</v>
      </c>
      <c r="Y392" s="3">
        <f>V392/MAX(V$2:V392)-1</f>
        <v>-0.13095686837863729</v>
      </c>
      <c r="Z392" s="3">
        <f>W392/MAX(W$2:W392)-1</f>
        <v>-0.11125350868640871</v>
      </c>
      <c r="AA392" s="2"/>
      <c r="AF392" s="2"/>
      <c r="AG392" s="2"/>
      <c r="AH392" s="2"/>
      <c r="AI392" s="2"/>
    </row>
    <row r="393" spans="1:35" x14ac:dyDescent="0.25">
      <c r="A393" s="34">
        <v>41114</v>
      </c>
      <c r="B393" s="41">
        <v>20.47</v>
      </c>
      <c r="C393" s="4">
        <f t="shared" si="52"/>
        <v>9.9355531686358578E-2</v>
      </c>
      <c r="D393" s="41">
        <v>133.22</v>
      </c>
      <c r="E393" s="4">
        <f t="shared" si="53"/>
        <v>-8.5584579891345713E-3</v>
      </c>
      <c r="F393" s="6">
        <v>21.85</v>
      </c>
      <c r="G393" s="6">
        <v>23.16</v>
      </c>
      <c r="H393" s="41">
        <v>17.758591839395685</v>
      </c>
      <c r="I393" s="4">
        <f>G393/F393-1</f>
        <v>5.9954233409610813E-2</v>
      </c>
      <c r="J393" s="4">
        <f>F393/B393-1</f>
        <v>6.7415730337078816E-2</v>
      </c>
      <c r="K393" s="41">
        <v>31.16</v>
      </c>
      <c r="L393" s="4">
        <f t="shared" si="54"/>
        <v>4.2838018741633288E-2</v>
      </c>
      <c r="M393" s="43">
        <v>11.3</v>
      </c>
      <c r="N393" s="4">
        <f t="shared" si="55"/>
        <v>-4.3993231810490641E-2</v>
      </c>
      <c r="O393" s="4" t="str">
        <f>IF(J393&lt;-2.5%,L394+IF(AC$2="Yes",E394,0),"")</f>
        <v/>
      </c>
      <c r="P393" s="4">
        <f>IF(AND(I393&gt;5%,I393&lt;20%),N394-IF(AC$2="Yes",E394,0),"")</f>
        <v>1.304914487048503E-2</v>
      </c>
      <c r="Q393" s="4">
        <f>IF(COUNT(O393:P393)=2,"",IF(COUNT(O393:P393)=1,SUM(O393:P393)+IF(AC$2="Yes",IF(O393&lt;&gt;"",E394,-E394),0),""))</f>
        <v>1.282395345778431E-2</v>
      </c>
      <c r="R393" s="4" t="str">
        <f>IF(O393&lt;&gt;"",E394,"")</f>
        <v/>
      </c>
      <c r="S393" s="4">
        <f>IF(P393&lt;&gt;"",-E394,"")</f>
        <v>-2.2519141270072041E-4</v>
      </c>
      <c r="T393" s="4">
        <f t="shared" si="56"/>
        <v>-2.2519141270072041E-4</v>
      </c>
      <c r="U393" s="43">
        <f t="shared" si="57"/>
        <v>158.76806361978751</v>
      </c>
      <c r="V393" s="43">
        <f t="shared" si="58"/>
        <v>190.76907385271278</v>
      </c>
      <c r="W393" s="43">
        <f t="shared" si="59"/>
        <v>297.08960028378556</v>
      </c>
      <c r="X393" s="3">
        <f>U393/MAX(U$2:U393)-1</f>
        <v>0</v>
      </c>
      <c r="Y393" s="3">
        <f>V393/MAX(V$2:V393)-1</f>
        <v>-0.11961659865541019</v>
      </c>
      <c r="Z393" s="3">
        <f>W393/MAX(W$2:W393)-1</f>
        <v>-9.9856265046034176E-2</v>
      </c>
      <c r="AA393" s="2"/>
      <c r="AF393" s="2"/>
      <c r="AG393" s="2"/>
      <c r="AH393" s="2"/>
      <c r="AI393" s="2"/>
    </row>
    <row r="394" spans="1:35" x14ac:dyDescent="0.25">
      <c r="A394" s="34">
        <v>41115</v>
      </c>
      <c r="B394" s="41">
        <v>19.34</v>
      </c>
      <c r="C394" s="4">
        <f t="shared" si="52"/>
        <v>-5.5202735710796258E-2</v>
      </c>
      <c r="D394" s="41">
        <v>133.25</v>
      </c>
      <c r="E394" s="4">
        <f t="shared" si="53"/>
        <v>2.2519141270072041E-4</v>
      </c>
      <c r="F394" s="6">
        <v>21.1</v>
      </c>
      <c r="G394" s="6">
        <v>22.42</v>
      </c>
      <c r="H394" s="41">
        <v>18.046120595869198</v>
      </c>
      <c r="I394" s="4">
        <f>G394/F394-1</f>
        <v>6.2559241706161117E-2</v>
      </c>
      <c r="J394" s="4">
        <f>F394/B394-1</f>
        <v>9.1003102378490297E-2</v>
      </c>
      <c r="K394" s="41">
        <v>30.8</v>
      </c>
      <c r="L394" s="4">
        <f t="shared" si="54"/>
        <v>-1.1553273427471145E-2</v>
      </c>
      <c r="M394" s="43">
        <v>11.45</v>
      </c>
      <c r="N394" s="4">
        <f t="shared" si="55"/>
        <v>1.327433628318575E-2</v>
      </c>
      <c r="O394" s="4" t="str">
        <f>IF(J394&lt;-2.5%,L395+IF(AC$2="Yes",E395,0),"")</f>
        <v/>
      </c>
      <c r="P394" s="4">
        <f>IF(AND(I394&gt;5%,I394&lt;20%),N395-IF(AC$2="Yes",E395,0),"")</f>
        <v>5.7725488910918887E-2</v>
      </c>
      <c r="Q394" s="4">
        <f>IF(COUNT(O394:P394)=2,"",IF(COUNT(O394:P394)=1,SUM(O394:P394)+IF(AC$2="Yes",IF(O394&lt;&gt;"",E395,-E395),0),""))</f>
        <v>4.1215169961575704E-2</v>
      </c>
      <c r="R394" s="4" t="str">
        <f>IF(O394&lt;&gt;"",E395,"")</f>
        <v/>
      </c>
      <c r="S394" s="4">
        <f>IF(P394&lt;&gt;"",-E395,"")</f>
        <v>-1.6510318949343183E-2</v>
      </c>
      <c r="T394" s="4">
        <f t="shared" si="56"/>
        <v>-1.6510318949343183E-2</v>
      </c>
      <c r="U394" s="43">
        <f t="shared" si="57"/>
        <v>158.76806361978751</v>
      </c>
      <c r="V394" s="43">
        <f t="shared" si="58"/>
        <v>201.78131190994381</v>
      </c>
      <c r="W394" s="43">
        <f t="shared" si="59"/>
        <v>309.33419865329836</v>
      </c>
      <c r="X394" s="3">
        <f>U394/MAX(U$2:U394)-1</f>
        <v>0</v>
      </c>
      <c r="Y394" s="3">
        <f>V394/MAX(V$2:V394)-1</f>
        <v>-6.8796036383735992E-2</v>
      </c>
      <c r="Z394" s="3">
        <f>W394/MAX(W$2:W394)-1</f>
        <v>-6.2756688020058959E-2</v>
      </c>
      <c r="AA394" s="2"/>
      <c r="AF394" s="2"/>
      <c r="AG394" s="2"/>
      <c r="AH394" s="2"/>
      <c r="AI394" s="2"/>
    </row>
    <row r="395" spans="1:35" x14ac:dyDescent="0.25">
      <c r="A395" s="34">
        <v>41116</v>
      </c>
      <c r="B395" s="41">
        <v>17.53</v>
      </c>
      <c r="C395" s="4">
        <f t="shared" si="52"/>
        <v>-9.3588417786969913E-2</v>
      </c>
      <c r="D395" s="41">
        <v>135.44999999999999</v>
      </c>
      <c r="E395" s="4">
        <f t="shared" si="53"/>
        <v>1.6510318949343183E-2</v>
      </c>
      <c r="F395" s="6">
        <v>19.14</v>
      </c>
      <c r="G395" s="6">
        <v>20.9</v>
      </c>
      <c r="H395" s="41">
        <v>17.952280487529343</v>
      </c>
      <c r="I395" s="4">
        <f>G395/F395-1</f>
        <v>9.1954022988505635E-2</v>
      </c>
      <c r="J395" s="4">
        <f>F395/B395-1</f>
        <v>9.1842555618938837E-2</v>
      </c>
      <c r="K395" s="41">
        <v>28.46</v>
      </c>
      <c r="L395" s="4">
        <f t="shared" si="54"/>
        <v>-7.5974025974025916E-2</v>
      </c>
      <c r="M395" s="43">
        <v>12.3</v>
      </c>
      <c r="N395" s="4">
        <f t="shared" si="55"/>
        <v>7.4235807860262071E-2</v>
      </c>
      <c r="O395" s="4" t="str">
        <f>IF(J395&lt;-2.5%,L396+IF(AC$2="Yes",E396,0),"")</f>
        <v/>
      </c>
      <c r="P395" s="4">
        <f>IF(AND(I395&gt;5%,I395&lt;20%),N396-IF(AC$2="Yes",E396,0),"")</f>
        <v>7.6330929422248062E-3</v>
      </c>
      <c r="Q395" s="4">
        <f>IF(COUNT(O395:P395)=2,"",IF(COUNT(O395:P395)=1,SUM(O395:P395)+IF(AC$2="Yes",IF(O395&lt;&gt;"",E396,-E396),0),""))</f>
        <v>-1.0750074278151889E-2</v>
      </c>
      <c r="R395" s="4" t="str">
        <f>IF(O395&lt;&gt;"",E396,"")</f>
        <v/>
      </c>
      <c r="S395" s="4">
        <f>IF(P395&lt;&gt;"",-E396,"")</f>
        <v>-1.8383167220376695E-2</v>
      </c>
      <c r="T395" s="4">
        <f t="shared" si="56"/>
        <v>-1.8383167220376695E-2</v>
      </c>
      <c r="U395" s="43">
        <f t="shared" si="57"/>
        <v>158.76806361978751</v>
      </c>
      <c r="V395" s="43">
        <f t="shared" si="58"/>
        <v>203.32152741775647</v>
      </c>
      <c r="W395" s="43">
        <f t="shared" si="59"/>
        <v>306.00883304100279</v>
      </c>
      <c r="X395" s="3">
        <f>U395/MAX(U$2:U395)-1</f>
        <v>0</v>
      </c>
      <c r="Y395" s="3">
        <f>V395/MAX(V$2:V395)-1</f>
        <v>-6.1688069981284843E-2</v>
      </c>
      <c r="Z395" s="3">
        <f>W395/MAX(W$2:W395)-1</f>
        <v>-7.2832123240544444E-2</v>
      </c>
      <c r="AA395" s="2"/>
      <c r="AF395" s="2"/>
      <c r="AG395" s="2"/>
      <c r="AH395" s="2"/>
      <c r="AI395" s="2"/>
    </row>
    <row r="396" spans="1:35" x14ac:dyDescent="0.25">
      <c r="A396" s="34">
        <v>41117</v>
      </c>
      <c r="B396" s="41">
        <v>16.7</v>
      </c>
      <c r="C396" s="4">
        <f t="shared" si="52"/>
        <v>-4.734740444951524E-2</v>
      </c>
      <c r="D396" s="41">
        <v>137.94</v>
      </c>
      <c r="E396" s="4">
        <f t="shared" si="53"/>
        <v>1.8383167220376695E-2</v>
      </c>
      <c r="F396" s="6">
        <v>18.579999999999998</v>
      </c>
      <c r="G396" s="6">
        <v>20.65</v>
      </c>
      <c r="H396" s="41">
        <v>17.724593126160372</v>
      </c>
      <c r="I396" s="4">
        <f>G396/F396-1</f>
        <v>0.11141011840688919</v>
      </c>
      <c r="J396" s="4">
        <f>F396/B396-1</f>
        <v>0.11257485029940106</v>
      </c>
      <c r="K396" s="41">
        <v>27.66</v>
      </c>
      <c r="L396" s="4">
        <f t="shared" si="54"/>
        <v>-2.8109627547435068E-2</v>
      </c>
      <c r="M396" s="43">
        <v>12.62</v>
      </c>
      <c r="N396" s="4">
        <f t="shared" si="55"/>
        <v>2.6016260162601501E-2</v>
      </c>
      <c r="O396" s="4" t="str">
        <f>IF(J396&lt;-2.5%,L397+IF(AC$2="Yes",E397,0),"")</f>
        <v/>
      </c>
      <c r="P396" s="4">
        <f>IF(AND(I396&gt;5%,I396&lt;20%),N397-IF(AC$2="Yes",E397,0),"")</f>
        <v>-2.1394611727416746E-2</v>
      </c>
      <c r="Q396" s="4">
        <f>IF(COUNT(O396:P396)=2,"",IF(COUNT(O396:P396)=1,SUM(O396:P396)+IF(AC$2="Yes",IF(O396&lt;&gt;"",E397,-E397),0),""))</f>
        <v>-2.1394611727416746E-2</v>
      </c>
      <c r="R396" s="4" t="str">
        <f>IF(O396&lt;&gt;"",E397,"")</f>
        <v/>
      </c>
      <c r="S396" s="4">
        <f>IF(P396&lt;&gt;"",-E397,"")</f>
        <v>0</v>
      </c>
      <c r="T396" s="4">
        <f t="shared" si="56"/>
        <v>0</v>
      </c>
      <c r="U396" s="43">
        <f t="shared" si="57"/>
        <v>158.76806361978751</v>
      </c>
      <c r="V396" s="43">
        <f t="shared" si="58"/>
        <v>198.97154228282827</v>
      </c>
      <c r="W396" s="43">
        <f t="shared" si="59"/>
        <v>299.46189287293066</v>
      </c>
      <c r="X396" s="3">
        <f>U396/MAX(U$2:U396)-1</f>
        <v>0</v>
      </c>
      <c r="Y396" s="3">
        <f>V396/MAX(V$2:V396)-1</f>
        <v>-8.1762889403238281E-2</v>
      </c>
      <c r="Z396" s="3">
        <f>W396/MAX(W$2:W396)-1</f>
        <v>-9.2668519969946295E-2</v>
      </c>
      <c r="AA396" s="2"/>
      <c r="AF396" s="2"/>
      <c r="AG396" s="2"/>
      <c r="AH396" s="2"/>
      <c r="AI396" s="2"/>
    </row>
    <row r="397" spans="1:35" x14ac:dyDescent="0.25">
      <c r="A397" s="34">
        <v>41120</v>
      </c>
      <c r="B397" s="41">
        <v>18.03</v>
      </c>
      <c r="C397" s="4">
        <f t="shared" si="52"/>
        <v>7.9640718562874468E-2</v>
      </c>
      <c r="D397" s="41">
        <v>137.94</v>
      </c>
      <c r="E397" s="4">
        <f t="shared" si="53"/>
        <v>0</v>
      </c>
      <c r="F397" s="6">
        <v>19.5</v>
      </c>
      <c r="G397" s="6">
        <v>21.22</v>
      </c>
      <c r="H397" s="41">
        <v>17.780121648676669</v>
      </c>
      <c r="I397" s="4">
        <f>G397/F397-1</f>
        <v>8.8205128205128158E-2</v>
      </c>
      <c r="J397" s="4">
        <f>F397/B397-1</f>
        <v>8.1530782029950011E-2</v>
      </c>
      <c r="K397" s="41">
        <v>28.18</v>
      </c>
      <c r="L397" s="4">
        <f t="shared" si="54"/>
        <v>1.8799710773680367E-2</v>
      </c>
      <c r="M397" s="43">
        <v>12.35</v>
      </c>
      <c r="N397" s="4">
        <f t="shared" si="55"/>
        <v>-2.1394611727416746E-2</v>
      </c>
      <c r="O397" s="4" t="str">
        <f>IF(J397&lt;-2.5%,L398+IF(AC$2="Yes",E398,0),"")</f>
        <v/>
      </c>
      <c r="P397" s="4">
        <f>IF(AND(I397&gt;5%,I397&lt;20%),N398-IF(AC$2="Yes",E398,0),"")</f>
        <v>-2.3809683139826565E-2</v>
      </c>
      <c r="Q397" s="4">
        <f>IF(COUNT(O397:P397)=2,"",IF(COUNT(O397:P397)=1,SUM(O397:P397)+IF(AC$2="Yes",IF(O397&lt;&gt;"",E398,-E398),0),""))</f>
        <v>-1.685013551042247E-2</v>
      </c>
      <c r="R397" s="4" t="str">
        <f>IF(O397&lt;&gt;"",E398,"")</f>
        <v/>
      </c>
      <c r="S397" s="4">
        <f>IF(P397&lt;&gt;"",-E398,"")</f>
        <v>6.9595476294040948E-3</v>
      </c>
      <c r="T397" s="4">
        <f t="shared" si="56"/>
        <v>6.9595476294040948E-3</v>
      </c>
      <c r="U397" s="43">
        <f t="shared" si="57"/>
        <v>158.76806361978751</v>
      </c>
      <c r="V397" s="43">
        <f t="shared" si="58"/>
        <v>194.23409290723151</v>
      </c>
      <c r="W397" s="43">
        <f t="shared" si="59"/>
        <v>294.41591939781415</v>
      </c>
      <c r="X397" s="3">
        <f>U397/MAX(U$2:U397)-1</f>
        <v>0</v>
      </c>
      <c r="Y397" s="3">
        <f>V397/MAX(V$2:V397)-1</f>
        <v>-0.10362582405377707</v>
      </c>
      <c r="Z397" s="3">
        <f>W397/MAX(W$2:W397)-1</f>
        <v>-0.1079571783613249</v>
      </c>
      <c r="AA397" s="2"/>
      <c r="AF397" s="2"/>
      <c r="AG397" s="2"/>
      <c r="AH397" s="2"/>
      <c r="AI397" s="2"/>
    </row>
    <row r="398" spans="1:35" x14ac:dyDescent="0.25">
      <c r="A398" s="34">
        <v>41121</v>
      </c>
      <c r="B398" s="41">
        <v>18.93</v>
      </c>
      <c r="C398" s="4">
        <f t="shared" si="52"/>
        <v>4.991680532445919E-2</v>
      </c>
      <c r="D398" s="41">
        <v>136.97999999999999</v>
      </c>
      <c r="E398" s="4">
        <f t="shared" si="53"/>
        <v>-6.9595476294040948E-3</v>
      </c>
      <c r="F398" s="6">
        <v>19.899999999999999</v>
      </c>
      <c r="G398" s="6">
        <v>21.62</v>
      </c>
      <c r="H398" s="41">
        <v>17.989190439826366</v>
      </c>
      <c r="I398" s="4">
        <f>G398/F398-1</f>
        <v>8.6432160804020164E-2</v>
      </c>
      <c r="J398" s="4">
        <f>F398/B398-1</f>
        <v>5.1241415742208085E-2</v>
      </c>
      <c r="K398" s="41">
        <v>29.02</v>
      </c>
      <c r="L398" s="4">
        <f t="shared" si="54"/>
        <v>2.9808374733853782E-2</v>
      </c>
      <c r="M398" s="43">
        <v>11.97</v>
      </c>
      <c r="N398" s="4">
        <f t="shared" si="55"/>
        <v>-3.076923076923066E-2</v>
      </c>
      <c r="O398" s="4" t="str">
        <f>IF(J398&lt;-2.5%,L399+IF(AC$2="Yes",E399,0),"")</f>
        <v/>
      </c>
      <c r="P398" s="4">
        <f>IF(AND(I398&gt;5%,I398&lt;20%),N399-IF(AC$2="Yes",E399,0),"")</f>
        <v>2.5938696939457384E-2</v>
      </c>
      <c r="Q398" s="4">
        <f>IF(COUNT(O398:P398)=2,"",IF(COUNT(O398:P398)=1,SUM(O398:P398)+IF(AC$2="Yes",IF(O398&lt;&gt;"",E399,-E399),0),""))</f>
        <v>2.6814737237310871E-2</v>
      </c>
      <c r="R398" s="4" t="str">
        <f>IF(O398&lt;&gt;"",E399,"")</f>
        <v/>
      </c>
      <c r="S398" s="4">
        <f>IF(P398&lt;&gt;"",-E399,"")</f>
        <v>8.7604029785348647E-4</v>
      </c>
      <c r="T398" s="4">
        <f t="shared" si="56"/>
        <v>8.7604029785348647E-4</v>
      </c>
      <c r="U398" s="43">
        <f t="shared" si="57"/>
        <v>158.76806361978751</v>
      </c>
      <c r="V398" s="43">
        <f t="shared" si="58"/>
        <v>199.27227217846257</v>
      </c>
      <c r="W398" s="43">
        <f t="shared" si="59"/>
        <v>302.31060491494782</v>
      </c>
      <c r="X398" s="3">
        <f>U398/MAX(U$2:U398)-1</f>
        <v>0</v>
      </c>
      <c r="Y398" s="3">
        <f>V398/MAX(V$2:V398)-1</f>
        <v>-8.0375045959552249E-2</v>
      </c>
      <c r="Z398" s="3">
        <f>W398/MAX(W$2:W398)-1</f>
        <v>-8.4037284494654529E-2</v>
      </c>
      <c r="AA398" s="2"/>
      <c r="AF398" s="2"/>
      <c r="AG398" s="2"/>
      <c r="AH398" s="2"/>
      <c r="AI398" s="2"/>
    </row>
    <row r="399" spans="1:35" x14ac:dyDescent="0.25">
      <c r="A399" s="34">
        <v>41122</v>
      </c>
      <c r="B399" s="41">
        <v>18.96</v>
      </c>
      <c r="C399" s="4">
        <f t="shared" si="52"/>
        <v>1.5847860538826808E-3</v>
      </c>
      <c r="D399" s="41">
        <v>136.86000000000001</v>
      </c>
      <c r="E399" s="4">
        <f t="shared" si="53"/>
        <v>-8.7604029785348647E-4</v>
      </c>
      <c r="F399" s="6">
        <v>19.7</v>
      </c>
      <c r="G399" s="6">
        <v>21.32</v>
      </c>
      <c r="H399" s="41">
        <v>18.165701268948844</v>
      </c>
      <c r="I399" s="4">
        <f>G399/F399-1</f>
        <v>8.2233502538071157E-2</v>
      </c>
      <c r="J399" s="4">
        <f>F399/B399-1</f>
        <v>3.9029535864978815E-2</v>
      </c>
      <c r="K399" s="41">
        <v>28.38</v>
      </c>
      <c r="L399" s="4">
        <f t="shared" si="54"/>
        <v>-2.205375603032389E-2</v>
      </c>
      <c r="M399" s="43">
        <v>12.27</v>
      </c>
      <c r="N399" s="4">
        <f t="shared" si="55"/>
        <v>2.5062656641603898E-2</v>
      </c>
      <c r="O399" s="4" t="str">
        <f>IF(J399&lt;-2.5%,L400+IF(AC$2="Yes",E400,0),"")</f>
        <v/>
      </c>
      <c r="P399" s="4">
        <f>IF(AND(I399&gt;5%,I399&lt;20%),N400-IF(AC$2="Yes",E400,0),"")</f>
        <v>2.7316298096282554E-2</v>
      </c>
      <c r="Q399" s="4">
        <f>IF(COUNT(O399:P399)=2,"",IF(COUNT(O399:P399)=1,SUM(O399:P399)+IF(AC$2="Yes",IF(O399&lt;&gt;"",E400,-E400),0),""))</f>
        <v>3.4257698067055697E-2</v>
      </c>
      <c r="R399" s="4" t="str">
        <f>IF(O399&lt;&gt;"",E400,"")</f>
        <v/>
      </c>
      <c r="S399" s="4">
        <f>IF(P399&lt;&gt;"",-E400,"")</f>
        <v>6.9413999707731433E-3</v>
      </c>
      <c r="T399" s="4">
        <f t="shared" si="56"/>
        <v>6.9413999707731433E-3</v>
      </c>
      <c r="U399" s="43">
        <f t="shared" si="57"/>
        <v>158.76806361978751</v>
      </c>
      <c r="V399" s="43">
        <f t="shared" si="58"/>
        <v>204.71565296761304</v>
      </c>
      <c r="W399" s="43">
        <f t="shared" si="59"/>
        <v>312.66707034059306</v>
      </c>
      <c r="X399" s="3">
        <f>U399/MAX(U$2:U399)-1</f>
        <v>0</v>
      </c>
      <c r="Y399" s="3">
        <f>V399/MAX(V$2:V399)-1</f>
        <v>-5.5254296578203133E-2</v>
      </c>
      <c r="Z399" s="3">
        <f>W399/MAX(W$2:W399)-1</f>
        <v>-5.2658510346191956E-2</v>
      </c>
      <c r="AA399" s="2"/>
      <c r="AF399" s="2"/>
      <c r="AG399" s="2"/>
      <c r="AH399" s="2"/>
      <c r="AI399" s="2"/>
    </row>
    <row r="400" spans="1:35" x14ac:dyDescent="0.25">
      <c r="A400" s="34">
        <v>41123</v>
      </c>
      <c r="B400" s="41">
        <v>17.57</v>
      </c>
      <c r="C400" s="4">
        <f t="shared" si="52"/>
        <v>-7.3312236286919852E-2</v>
      </c>
      <c r="D400" s="41">
        <v>135.91</v>
      </c>
      <c r="E400" s="4">
        <f t="shared" si="53"/>
        <v>-6.9413999707731433E-3</v>
      </c>
      <c r="F400" s="6">
        <v>18.670000000000002</v>
      </c>
      <c r="G400" s="6">
        <v>20.68</v>
      </c>
      <c r="H400" s="41">
        <v>18.057391947321783</v>
      </c>
      <c r="I400" s="4">
        <f>G400/F400-1</f>
        <v>0.10765934654525955</v>
      </c>
      <c r="J400" s="4">
        <f>F400/B400-1</f>
        <v>6.2606715993170248E-2</v>
      </c>
      <c r="K400" s="41">
        <v>27.77</v>
      </c>
      <c r="L400" s="4">
        <f t="shared" si="54"/>
        <v>-2.1494009866102837E-2</v>
      </c>
      <c r="M400" s="43">
        <v>12.52</v>
      </c>
      <c r="N400" s="4">
        <f t="shared" si="55"/>
        <v>2.0374898125509411E-2</v>
      </c>
      <c r="O400" s="4" t="str">
        <f>IF(J400&lt;-2.5%,L401+IF(AC$2="Yes",E401,0),"")</f>
        <v/>
      </c>
      <c r="P400" s="4">
        <f>IF(AND(I400&gt;5%,I400&lt;20%),N401-IF(AC$2="Yes",E401,0),"")</f>
        <v>5.1220174128575602E-2</v>
      </c>
      <c r="Q400" s="4">
        <f>IF(COUNT(O400:P400)=2,"",IF(COUNT(O400:P400)=1,SUM(O400:P400)+IF(AC$2="Yes",IF(O400&lt;&gt;"",E401,-E401),0),""))</f>
        <v>3.1354086276320414E-2</v>
      </c>
      <c r="R400" s="4" t="str">
        <f>IF(O400&lt;&gt;"",E401,"")</f>
        <v/>
      </c>
      <c r="S400" s="4">
        <f>IF(P400&lt;&gt;"",-E401,"")</f>
        <v>-1.9866087852255188E-2</v>
      </c>
      <c r="T400" s="4">
        <f t="shared" si="56"/>
        <v>-1.9866087852255188E-2</v>
      </c>
      <c r="U400" s="43">
        <f t="shared" si="57"/>
        <v>158.76806361978751</v>
      </c>
      <c r="V400" s="43">
        <f t="shared" si="58"/>
        <v>215.20122435945925</v>
      </c>
      <c r="W400" s="43">
        <f t="shared" si="59"/>
        <v>322.47046063981634</v>
      </c>
      <c r="X400" s="3">
        <f>U400/MAX(U$2:U400)-1</f>
        <v>0</v>
      </c>
      <c r="Y400" s="3">
        <f>V400/MAX(V$2:V400)-1</f>
        <v>-6.8642571417150133E-3</v>
      </c>
      <c r="Z400" s="3">
        <f>W400/MAX(W$2:W400)-1</f>
        <v>-2.2955483546448607E-2</v>
      </c>
      <c r="AA400" s="2"/>
      <c r="AF400" s="2"/>
      <c r="AG400" s="2"/>
      <c r="AH400" s="2"/>
      <c r="AI400" s="2"/>
    </row>
    <row r="401" spans="1:35" x14ac:dyDescent="0.25">
      <c r="A401" s="34">
        <v>41124</v>
      </c>
      <c r="B401" s="41">
        <v>15.64</v>
      </c>
      <c r="C401" s="4">
        <f t="shared" ref="C401:C464" si="60">B401/B400-1</f>
        <v>-0.10984632896983493</v>
      </c>
      <c r="D401" s="41">
        <v>138.61000000000001</v>
      </c>
      <c r="E401" s="4">
        <f t="shared" si="53"/>
        <v>1.9866087852255188E-2</v>
      </c>
      <c r="F401" s="6">
        <v>17.2</v>
      </c>
      <c r="G401" s="6">
        <v>19.36</v>
      </c>
      <c r="H401" s="41">
        <v>17.617866138717822</v>
      </c>
      <c r="I401" s="4">
        <f>G401/F401-1</f>
        <v>0.12558139534883717</v>
      </c>
      <c r="J401" s="4">
        <f>F401/B401-1</f>
        <v>9.9744245524296504E-2</v>
      </c>
      <c r="K401" s="41">
        <v>25.87</v>
      </c>
      <c r="L401" s="4">
        <f t="shared" si="54"/>
        <v>-6.84191573640619E-2</v>
      </c>
      <c r="M401" s="43">
        <v>13.41</v>
      </c>
      <c r="N401" s="4">
        <f t="shared" si="55"/>
        <v>7.1086261980830789E-2</v>
      </c>
      <c r="O401" s="4" t="str">
        <f>IF(J401&lt;-2.5%,L402+IF(AC$2="Yes",E402,0),"")</f>
        <v/>
      </c>
      <c r="P401" s="4">
        <f>IF(AND(I401&gt;5%,I401&lt;20%),N402-IF(AC$2="Yes",E402,0),"")</f>
        <v>1.8186316781815925E-2</v>
      </c>
      <c r="Q401" s="4">
        <f>IF(COUNT(O401:P401)=2,"",IF(COUNT(O401:P401)=1,SUM(O401:P401)+IF(AC$2="Yes",IF(O401&lt;&gt;"",E402,-E402),0),""))</f>
        <v>1.6238405375712528E-2</v>
      </c>
      <c r="R401" s="4" t="str">
        <f>IF(O401&lt;&gt;"",E402,"")</f>
        <v/>
      </c>
      <c r="S401" s="4">
        <f>IF(P401&lt;&gt;"",-E402,"")</f>
        <v>-1.9479114061033975E-3</v>
      </c>
      <c r="T401" s="4">
        <f t="shared" si="56"/>
        <v>-1.9479114061033975E-3</v>
      </c>
      <c r="U401" s="43">
        <f t="shared" si="57"/>
        <v>158.76806361978751</v>
      </c>
      <c r="V401" s="43">
        <f t="shared" si="58"/>
        <v>219.11494199749501</v>
      </c>
      <c r="W401" s="43">
        <f t="shared" si="59"/>
        <v>327.70686670137843</v>
      </c>
      <c r="X401" s="3">
        <f>U401/MAX(U$2:U401)-1</f>
        <v>0</v>
      </c>
      <c r="Y401" s="3">
        <f>V401/MAX(V$2:V401)-1</f>
        <v>0</v>
      </c>
      <c r="Z401" s="3">
        <f>W401/MAX(W$2:W401)-1</f>
        <v>-7.0898386181588169E-3</v>
      </c>
      <c r="AA401" s="2"/>
      <c r="AF401" s="2"/>
      <c r="AG401" s="2"/>
      <c r="AH401" s="2"/>
      <c r="AI401" s="2"/>
    </row>
    <row r="402" spans="1:35" x14ac:dyDescent="0.25">
      <c r="A402" s="34">
        <v>41127</v>
      </c>
      <c r="B402" s="41">
        <v>15.95</v>
      </c>
      <c r="C402" s="4">
        <f t="shared" si="60"/>
        <v>1.9820971867007486E-2</v>
      </c>
      <c r="D402" s="41">
        <v>138.88</v>
      </c>
      <c r="E402" s="4">
        <f t="shared" si="53"/>
        <v>1.9479114061033975E-3</v>
      </c>
      <c r="F402" s="6">
        <v>16.84</v>
      </c>
      <c r="G402" s="6">
        <v>18.97</v>
      </c>
      <c r="H402" s="41">
        <v>17.314617749860037</v>
      </c>
      <c r="I402" s="4">
        <f>G402/F402-1</f>
        <v>0.12648456057007129</v>
      </c>
      <c r="J402" s="4">
        <f>F402/B402-1</f>
        <v>5.5799373040752442E-2</v>
      </c>
      <c r="K402" s="41">
        <v>25.29</v>
      </c>
      <c r="L402" s="4">
        <f t="shared" si="54"/>
        <v>-2.241979126401239E-2</v>
      </c>
      <c r="M402" s="43">
        <v>13.68</v>
      </c>
      <c r="N402" s="4">
        <f t="shared" si="55"/>
        <v>2.0134228187919323E-2</v>
      </c>
      <c r="O402" s="4" t="str">
        <f>IF(J402&lt;-2.5%,L403+IF(AC$2="Yes",E403,0),"")</f>
        <v/>
      </c>
      <c r="P402" s="4">
        <f>IF(AND(I402&gt;5%,I402&lt;20%),N403-IF(AC$2="Yes",E403,0),"")</f>
        <v>-3.2015101598081297E-2</v>
      </c>
      <c r="Q402" s="4">
        <f>IF(COUNT(O402:P402)=2,"",IF(COUNT(O402:P402)=1,SUM(O402:P402)+IF(AC$2="Yes",IF(O402&lt;&gt;"",E403,-E403),0),""))</f>
        <v>-3.6983419570431608E-2</v>
      </c>
      <c r="R402" s="4" t="str">
        <f>IF(O402&lt;&gt;"",E403,"")</f>
        <v/>
      </c>
      <c r="S402" s="4">
        <f>IF(P402&lt;&gt;"",-E403,"")</f>
        <v>-4.9683179723503113E-3</v>
      </c>
      <c r="T402" s="4">
        <f t="shared" si="56"/>
        <v>-4.9683179723503113E-3</v>
      </c>
      <c r="U402" s="43">
        <f t="shared" si="57"/>
        <v>158.76806361978751</v>
      </c>
      <c r="V402" s="43">
        <f t="shared" si="58"/>
        <v>212.09995486778752</v>
      </c>
      <c r="W402" s="43">
        <f t="shared" si="59"/>
        <v>315.58714615404983</v>
      </c>
      <c r="X402" s="3">
        <f>U402/MAX(U$2:U402)-1</f>
        <v>0</v>
      </c>
      <c r="Y402" s="3">
        <f>V402/MAX(V$2:V402)-1</f>
        <v>-3.2015101598081297E-2</v>
      </c>
      <c r="Z402" s="3">
        <f>W402/MAX(W$2:W402)-1</f>
        <v>-4.3811051712288496E-2</v>
      </c>
      <c r="AA402" s="2"/>
      <c r="AF402" s="2"/>
      <c r="AG402" s="2"/>
      <c r="AH402" s="2"/>
      <c r="AI402" s="2"/>
    </row>
    <row r="403" spans="1:35" x14ac:dyDescent="0.25">
      <c r="A403" s="34">
        <v>41128</v>
      </c>
      <c r="B403" s="41">
        <v>15.99</v>
      </c>
      <c r="C403" s="4">
        <f t="shared" si="60"/>
        <v>2.5078369905957576E-3</v>
      </c>
      <c r="D403" s="41">
        <v>139.57</v>
      </c>
      <c r="E403" s="4">
        <f t="shared" si="53"/>
        <v>4.9683179723503113E-3</v>
      </c>
      <c r="F403" s="6">
        <v>17.649999999999999</v>
      </c>
      <c r="G403" s="6">
        <v>19.7</v>
      </c>
      <c r="H403" s="41">
        <v>17.073778158976396</v>
      </c>
      <c r="I403" s="4">
        <f>G403/F403-1</f>
        <v>0.11614730878186963</v>
      </c>
      <c r="J403" s="4">
        <f>F403/B403-1</f>
        <v>0.10381488430268915</v>
      </c>
      <c r="K403" s="41">
        <v>25.95</v>
      </c>
      <c r="L403" s="4">
        <f t="shared" si="54"/>
        <v>2.6097271648872988E-2</v>
      </c>
      <c r="M403" s="43">
        <v>13.31</v>
      </c>
      <c r="N403" s="4">
        <f t="shared" si="55"/>
        <v>-2.7046783625730986E-2</v>
      </c>
      <c r="O403" s="4" t="str">
        <f>IF(J403&lt;-2.5%,L404+IF(AC$2="Yes",E404,0),"")</f>
        <v/>
      </c>
      <c r="P403" s="4">
        <f>IF(AND(I403&gt;5%,I403&lt;20%),N404-IF(AC$2="Yes",E404,0),"")</f>
        <v>3.8601657651194055E-2</v>
      </c>
      <c r="Q403" s="4">
        <f>IF(COUNT(O403:P403)=2,"",IF(COUNT(O403:P403)=1,SUM(O403:P403)+IF(AC$2="Yes",IF(O403&lt;&gt;"",E404,-E404),0),""))</f>
        <v>3.7383630854604499E-2</v>
      </c>
      <c r="R403" s="4" t="str">
        <f>IF(O403&lt;&gt;"",E404,"")</f>
        <v/>
      </c>
      <c r="S403" s="4">
        <f>IF(P403&lt;&gt;"",-E404,"")</f>
        <v>-1.2180267965895553E-3</v>
      </c>
      <c r="T403" s="4">
        <f t="shared" si="56"/>
        <v>-1.2180267965895553E-3</v>
      </c>
      <c r="U403" s="43">
        <f t="shared" si="57"/>
        <v>158.76806361978751</v>
      </c>
      <c r="V403" s="43">
        <f t="shared" si="58"/>
        <v>220.28736471342756</v>
      </c>
      <c r="W403" s="43">
        <f t="shared" si="59"/>
        <v>327.38493952833096</v>
      </c>
      <c r="X403" s="3">
        <f>U403/MAX(U$2:U403)-1</f>
        <v>0</v>
      </c>
      <c r="Y403" s="3">
        <f>V403/MAX(V$2:V403)-1</f>
        <v>0</v>
      </c>
      <c r="Z403" s="3">
        <f>W403/MAX(W$2:W403)-1</f>
        <v>-8.0652370422481523E-3</v>
      </c>
      <c r="AA403" s="2"/>
      <c r="AF403" s="2"/>
      <c r="AG403" s="2"/>
      <c r="AH403" s="2"/>
      <c r="AI403" s="2"/>
    </row>
    <row r="404" spans="1:35" x14ac:dyDescent="0.25">
      <c r="A404" s="34">
        <v>41129</v>
      </c>
      <c r="B404" s="41">
        <v>15.32</v>
      </c>
      <c r="C404" s="4">
        <f t="shared" si="60"/>
        <v>-4.1901188242651655E-2</v>
      </c>
      <c r="D404" s="41">
        <v>139.74</v>
      </c>
      <c r="E404" s="4">
        <f t="shared" si="53"/>
        <v>1.2180267965895553E-3</v>
      </c>
      <c r="F404" s="6">
        <v>16.8</v>
      </c>
      <c r="G404" s="6">
        <v>18.87</v>
      </c>
      <c r="H404" s="41">
        <v>16.754909402798869</v>
      </c>
      <c r="I404" s="4">
        <f>G404/F404-1</f>
        <v>0.12321428571428572</v>
      </c>
      <c r="J404" s="4">
        <f>F404/B404-1</f>
        <v>9.6605744125326298E-2</v>
      </c>
      <c r="K404" s="41">
        <v>24.9</v>
      </c>
      <c r="L404" s="4">
        <f t="shared" si="54"/>
        <v>-4.0462427745664775E-2</v>
      </c>
      <c r="M404" s="43">
        <v>13.84</v>
      </c>
      <c r="N404" s="4">
        <f t="shared" si="55"/>
        <v>3.981968444778361E-2</v>
      </c>
      <c r="O404" s="4" t="str">
        <f>IF(J404&lt;-2.5%,L405+IF(AC$2="Yes",E405,0),"")</f>
        <v/>
      </c>
      <c r="P404" s="4">
        <f>IF(AND(I404&gt;5%,I404&lt;20%),N405-IF(AC$2="Yes",E405,0),"")</f>
        <v>4.1990658125619085E-3</v>
      </c>
      <c r="Q404" s="4">
        <f>IF(COUNT(O404:P404)=2,"",IF(COUNT(O404:P404)=1,SUM(O404:P404)+IF(AC$2="Yes",IF(O404&lt;&gt;"",E405,-E405),0),""))</f>
        <v>3.3403281569157617E-3</v>
      </c>
      <c r="R404" s="4" t="str">
        <f>IF(O404&lt;&gt;"",E405,"")</f>
        <v/>
      </c>
      <c r="S404" s="4">
        <f>IF(P404&lt;&gt;"",-E405,"")</f>
        <v>-8.5873765564614679E-4</v>
      </c>
      <c r="T404" s="4">
        <f t="shared" si="56"/>
        <v>-8.5873765564614679E-4</v>
      </c>
      <c r="U404" s="43">
        <f t="shared" si="57"/>
        <v>158.76806361978751</v>
      </c>
      <c r="V404" s="43">
        <f t="shared" si="58"/>
        <v>221.21236585553507</v>
      </c>
      <c r="W404" s="43">
        <f t="shared" si="59"/>
        <v>328.47851265998759</v>
      </c>
      <c r="X404" s="3">
        <f>U404/MAX(U$2:U404)-1</f>
        <v>0</v>
      </c>
      <c r="Y404" s="3">
        <f>V404/MAX(V$2:V404)-1</f>
        <v>0</v>
      </c>
      <c r="Z404" s="3">
        <f>W404/MAX(W$2:W404)-1</f>
        <v>-4.7518494237168696E-3</v>
      </c>
      <c r="AA404" s="2"/>
      <c r="AF404" s="2"/>
      <c r="AG404" s="2"/>
      <c r="AH404" s="2"/>
      <c r="AI404" s="2"/>
    </row>
    <row r="405" spans="1:35" x14ac:dyDescent="0.25">
      <c r="A405" s="34">
        <v>41130</v>
      </c>
      <c r="B405" s="41">
        <v>15.28</v>
      </c>
      <c r="C405" s="4">
        <f t="shared" si="60"/>
        <v>-2.6109660574412663E-3</v>
      </c>
      <c r="D405" s="41">
        <v>139.86000000000001</v>
      </c>
      <c r="E405" s="4">
        <f t="shared" si="53"/>
        <v>8.5873765564614679E-4</v>
      </c>
      <c r="F405" s="6">
        <v>16.55</v>
      </c>
      <c r="G405" s="6">
        <v>18.63</v>
      </c>
      <c r="H405" s="41">
        <v>16.486744056835438</v>
      </c>
      <c r="I405" s="4">
        <f>G405/F405-1</f>
        <v>0.12567975830815703</v>
      </c>
      <c r="J405" s="4">
        <f>F405/B405-1</f>
        <v>8.3115183246073476E-2</v>
      </c>
      <c r="K405" s="41">
        <v>24.78</v>
      </c>
      <c r="L405" s="4">
        <f t="shared" si="54"/>
        <v>-4.8192771084336616E-3</v>
      </c>
      <c r="M405" s="46">
        <v>13.91</v>
      </c>
      <c r="N405" s="4">
        <f t="shared" si="55"/>
        <v>5.0578034682080553E-3</v>
      </c>
      <c r="O405" s="4" t="str">
        <f>IF(J405&lt;-2.5%,L406+IF(AC$2="Yes",E406,0),"")</f>
        <v/>
      </c>
      <c r="P405" s="4">
        <f>IF(AND(I405&gt;5%,I405&lt;20%),N406-IF(AC$2="Yes",E406,0),"")</f>
        <v>1.6328179879582017E-2</v>
      </c>
      <c r="Q405" s="4">
        <f>IF(COUNT(O405:P405)=2,"",IF(COUNT(O405:P405)=1,SUM(O405:P405)+IF(AC$2="Yes",IF(O405&lt;&gt;"",E406,-E406),0),""))</f>
        <v>1.4683678235080544E-2</v>
      </c>
      <c r="R405" s="4" t="str">
        <f>IF(O405&lt;&gt;"",E406,"")</f>
        <v/>
      </c>
      <c r="S405" s="4">
        <f>IF(P405&lt;&gt;"",-E406,"")</f>
        <v>-1.6445016445014726E-3</v>
      </c>
      <c r="T405" s="4">
        <f t="shared" si="56"/>
        <v>-1.6445016445014726E-3</v>
      </c>
      <c r="U405" s="43">
        <f t="shared" si="57"/>
        <v>158.76806361978751</v>
      </c>
      <c r="V405" s="43">
        <f t="shared" si="58"/>
        <v>224.82436115681216</v>
      </c>
      <c r="W405" s="43">
        <f t="shared" si="59"/>
        <v>333.30178544702466</v>
      </c>
      <c r="X405" s="3">
        <f>U405/MAX(U$2:U405)-1</f>
        <v>0</v>
      </c>
      <c r="Y405" s="3">
        <f>V405/MAX(V$2:V405)-1</f>
        <v>0</v>
      </c>
      <c r="Z405" s="3">
        <f>W405/MAX(W$2:W405)-1</f>
        <v>0</v>
      </c>
      <c r="AA405" s="2"/>
      <c r="AF405" s="2"/>
      <c r="AG405" s="2"/>
      <c r="AH405" s="2"/>
      <c r="AI405" s="2"/>
    </row>
    <row r="406" spans="1:35" x14ac:dyDescent="0.25">
      <c r="A406" s="34">
        <v>41131</v>
      </c>
      <c r="B406" s="41">
        <v>14.74</v>
      </c>
      <c r="C406" s="4">
        <f t="shared" si="60"/>
        <v>-3.5340314136125595E-2</v>
      </c>
      <c r="D406" s="41">
        <v>140.09</v>
      </c>
      <c r="E406" s="4">
        <f t="shared" si="53"/>
        <v>1.6445016445014726E-3</v>
      </c>
      <c r="F406" s="6">
        <v>16.350000000000001</v>
      </c>
      <c r="G406" s="6">
        <v>18.53</v>
      </c>
      <c r="H406" s="41">
        <v>16.169154228319904</v>
      </c>
      <c r="I406" s="4">
        <f>G406/F406-1</f>
        <v>0.1333333333333333</v>
      </c>
      <c r="J406" s="4">
        <f>F406/B406-1</f>
        <v>0.10922659430122117</v>
      </c>
      <c r="K406" s="41">
        <v>24.31</v>
      </c>
      <c r="L406" s="4">
        <f t="shared" si="54"/>
        <v>-1.8966908797417359E-2</v>
      </c>
      <c r="M406" s="46">
        <v>14.16</v>
      </c>
      <c r="N406" s="4">
        <f t="shared" si="55"/>
        <v>1.7972681524083489E-2</v>
      </c>
      <c r="O406" s="4" t="str">
        <f>IF(J406&lt;-2.5%,L407+IF(AC$2="Yes",E407,0),"")</f>
        <v/>
      </c>
      <c r="P406" s="4">
        <f>IF(AND(I406&gt;5%,I406&lt;20%),N407-IF(AC$2="Yes",E407,0),"")</f>
        <v>2.7335836970018845E-2</v>
      </c>
      <c r="Q406" s="4">
        <f>IF(COUNT(O406:P406)=2,"",IF(COUNT(O406:P406)=1,SUM(O406:P406)+IF(AC$2="Yes",IF(O406&lt;&gt;"",E407,-E407),0),""))</f>
        <v>2.7835515747947293E-2</v>
      </c>
      <c r="R406" s="4" t="str">
        <f>IF(O406&lt;&gt;"",E407,"")</f>
        <v/>
      </c>
      <c r="S406" s="4">
        <f>IF(P406&lt;&gt;"",-E407,"")</f>
        <v>4.9967877792844728E-4</v>
      </c>
      <c r="T406" s="4">
        <f t="shared" si="56"/>
        <v>4.9967877792844728E-4</v>
      </c>
      <c r="U406" s="43">
        <f t="shared" si="57"/>
        <v>158.76806361978751</v>
      </c>
      <c r="V406" s="43">
        <f t="shared" si="58"/>
        <v>230.97012324028344</v>
      </c>
      <c r="W406" s="43">
        <f t="shared" si="59"/>
        <v>342.57941254465425</v>
      </c>
      <c r="X406" s="3">
        <f>U406/MAX(U$2:U406)-1</f>
        <v>0</v>
      </c>
      <c r="Y406" s="3">
        <f>V406/MAX(V$2:V406)-1</f>
        <v>0</v>
      </c>
      <c r="Z406" s="3">
        <f>W406/MAX(W$2:W406)-1</f>
        <v>0</v>
      </c>
      <c r="AA406" s="2"/>
      <c r="AF406" s="2"/>
      <c r="AG406" s="2"/>
      <c r="AH406" s="2"/>
      <c r="AI406" s="2"/>
    </row>
    <row r="407" spans="1:35" x14ac:dyDescent="0.25">
      <c r="A407" s="34">
        <v>41134</v>
      </c>
      <c r="B407" s="41">
        <v>13.7</v>
      </c>
      <c r="C407" s="4">
        <f t="shared" si="60"/>
        <v>-7.0556309362279523E-2</v>
      </c>
      <c r="D407" s="41">
        <v>140.02000000000001</v>
      </c>
      <c r="E407" s="4">
        <f t="shared" si="53"/>
        <v>-4.9967877792844728E-4</v>
      </c>
      <c r="F407" s="6">
        <v>15.8</v>
      </c>
      <c r="G407" s="6">
        <v>18.22</v>
      </c>
      <c r="H407" s="41">
        <v>15.720217095898104</v>
      </c>
      <c r="I407" s="4">
        <f>G407/F407-1</f>
        <v>0.15316455696202524</v>
      </c>
      <c r="J407" s="4">
        <f>F407/B407-1</f>
        <v>0.15328467153284686</v>
      </c>
      <c r="K407" s="41">
        <v>23.66</v>
      </c>
      <c r="L407" s="4">
        <f t="shared" si="54"/>
        <v>-2.6737967914438499E-2</v>
      </c>
      <c r="M407" s="47">
        <v>14.54</v>
      </c>
      <c r="N407" s="4">
        <f t="shared" si="55"/>
        <v>2.6836158192090398E-2</v>
      </c>
      <c r="O407" s="4" t="str">
        <f>IF(J407&lt;-2.5%,L408+IF(AC$2="Yes",E408,0),"")</f>
        <v/>
      </c>
      <c r="P407" s="4">
        <f>IF(AND(I407&gt;5%,I407&lt;20%),N408-IF(AC$2="Yes",E408,0),"")</f>
        <v>-5.4475711565669327E-2</v>
      </c>
      <c r="Q407" s="4">
        <f>IF(COUNT(O407:P407)=2,"",IF(COUNT(O407:P407)=1,SUM(O407:P407)+IF(AC$2="Yes",IF(O407&lt;&gt;"",E408,-E408),0),""))</f>
        <v>-5.4618548303278169E-2</v>
      </c>
      <c r="R407" s="4" t="str">
        <f>IF(O407&lt;&gt;"",E408,"")</f>
        <v/>
      </c>
      <c r="S407" s="4">
        <f>IF(P407&lt;&gt;"",-E408,"")</f>
        <v>-1.4283673760884241E-4</v>
      </c>
      <c r="T407" s="4">
        <f t="shared" si="56"/>
        <v>-1.4283673760884241E-4</v>
      </c>
      <c r="U407" s="43">
        <f t="shared" si="57"/>
        <v>158.76806361978751</v>
      </c>
      <c r="V407" s="43">
        <f t="shared" si="58"/>
        <v>218.38786142635865</v>
      </c>
      <c r="W407" s="43">
        <f t="shared" si="59"/>
        <v>323.86822235287536</v>
      </c>
      <c r="X407" s="3">
        <f>U407/MAX(U$2:U407)-1</f>
        <v>0</v>
      </c>
      <c r="Y407" s="3">
        <f>V407/MAX(V$2:V407)-1</f>
        <v>-5.4475711565669327E-2</v>
      </c>
      <c r="Z407" s="3">
        <f>W407/MAX(W$2:W407)-1</f>
        <v>-5.461854830327828E-2</v>
      </c>
      <c r="AA407" s="2"/>
      <c r="AF407" s="2"/>
      <c r="AG407" s="2"/>
      <c r="AH407" s="2"/>
      <c r="AI407" s="2"/>
    </row>
    <row r="408" spans="1:35" x14ac:dyDescent="0.25">
      <c r="A408" s="34">
        <v>41135</v>
      </c>
      <c r="B408" s="41">
        <v>14.85</v>
      </c>
      <c r="C408" s="4">
        <f t="shared" si="60"/>
        <v>8.3941605839416011E-2</v>
      </c>
      <c r="D408" s="41">
        <v>140.04</v>
      </c>
      <c r="E408" s="4">
        <f t="shared" si="53"/>
        <v>1.4283673760884241E-4</v>
      </c>
      <c r="F408" s="6">
        <v>16.399999999999999</v>
      </c>
      <c r="G408" s="6">
        <v>18.98</v>
      </c>
      <c r="H408" s="41">
        <v>15.561995805734812</v>
      </c>
      <c r="I408" s="4">
        <f>G408/F408-1</f>
        <v>0.15731707317073185</v>
      </c>
      <c r="J408" s="4">
        <f>F408/B408-1</f>
        <v>0.10437710437710424</v>
      </c>
      <c r="K408" s="41">
        <v>25</v>
      </c>
      <c r="L408" s="4">
        <f t="shared" si="54"/>
        <v>5.6635672020287409E-2</v>
      </c>
      <c r="M408" s="47">
        <v>13.75</v>
      </c>
      <c r="N408" s="4">
        <f t="shared" si="55"/>
        <v>-5.4332874828060485E-2</v>
      </c>
      <c r="O408" s="4" t="str">
        <f>IF(J408&lt;-2.5%,L409+IF(AC$2="Yes",E409,0),"")</f>
        <v/>
      </c>
      <c r="P408" s="4">
        <f>IF(AND(I408&gt;5%,I408&lt;20%),N409-IF(AC$2="Yes",E409,0),"")</f>
        <v>-2.5970761600579984E-3</v>
      </c>
      <c r="Q408" s="4">
        <f>IF(COUNT(O408:P408)=2,"",IF(COUNT(O408:P408)=1,SUM(O408:P408)+IF(AC$2="Yes",IF(O408&lt;&gt;"",E409,-E409),0),""))</f>
        <v>-3.7396068655706216E-3</v>
      </c>
      <c r="R408" s="4" t="str">
        <f>IF(O408&lt;&gt;"",E409,"")</f>
        <v/>
      </c>
      <c r="S408" s="4">
        <f>IF(P408&lt;&gt;"",-E409,"")</f>
        <v>-1.1425307055126233E-3</v>
      </c>
      <c r="T408" s="4">
        <f t="shared" si="56"/>
        <v>-1.1425307055126233E-3</v>
      </c>
      <c r="U408" s="43">
        <f t="shared" si="57"/>
        <v>158.76806361978751</v>
      </c>
      <c r="V408" s="43">
        <f t="shared" si="58"/>
        <v>217.8206915178022</v>
      </c>
      <c r="W408" s="43">
        <f t="shared" si="59"/>
        <v>322.65708252502441</v>
      </c>
      <c r="X408" s="3">
        <f>U408/MAX(U$2:U408)-1</f>
        <v>0</v>
      </c>
      <c r="Y408" s="3">
        <f>V408/MAX(V$2:V408)-1</f>
        <v>-5.6931310153917947E-2</v>
      </c>
      <c r="Z408" s="3">
        <f>W408/MAX(W$2:W408)-1</f>
        <v>-5.8153903270626417E-2</v>
      </c>
      <c r="AA408" s="2"/>
      <c r="AF408" s="2"/>
      <c r="AG408" s="2"/>
      <c r="AH408" s="2"/>
      <c r="AI408" s="2"/>
    </row>
    <row r="409" spans="1:35" x14ac:dyDescent="0.25">
      <c r="A409" s="34">
        <v>41136</v>
      </c>
      <c r="B409" s="41">
        <v>14.63</v>
      </c>
      <c r="C409" s="4">
        <f t="shared" si="60"/>
        <v>-1.4814814814814725E-2</v>
      </c>
      <c r="D409" s="41">
        <v>140.19999999999999</v>
      </c>
      <c r="E409" s="4">
        <f t="shared" si="53"/>
        <v>1.1425307055126233E-3</v>
      </c>
      <c r="F409" s="6">
        <v>16.2</v>
      </c>
      <c r="G409" s="6">
        <v>18.97</v>
      </c>
      <c r="H409" s="41">
        <v>15.392542022873936</v>
      </c>
      <c r="I409" s="4">
        <f>G409/F409-1</f>
        <v>0.17098765432098761</v>
      </c>
      <c r="J409" s="4">
        <f>F409/B409-1</f>
        <v>0.10731373889268614</v>
      </c>
      <c r="K409" s="41">
        <v>24.97</v>
      </c>
      <c r="L409" s="4">
        <f t="shared" si="54"/>
        <v>-1.2000000000000899E-3</v>
      </c>
      <c r="M409" s="46">
        <v>13.73</v>
      </c>
      <c r="N409" s="4">
        <f t="shared" si="55"/>
        <v>-1.4545454545453751E-3</v>
      </c>
      <c r="O409" s="4" t="str">
        <f>IF(J409&lt;-2.5%,L410+IF(AC$2="Yes",E410,0),"")</f>
        <v/>
      </c>
      <c r="P409" s="4">
        <f>IF(AND(I409&gt;5%,I409&lt;20%),N410-IF(AC$2="Yes",E410,0),"")</f>
        <v>1.29753250221043E-2</v>
      </c>
      <c r="Q409" s="4">
        <f>IF(COUNT(O409:P409)=2,"",IF(COUNT(O409:P409)=1,SUM(O409:P409)+IF(AC$2="Yes",IF(O409&lt;&gt;"",E410,-E410),0),""))</f>
        <v>5.5573506997075306E-3</v>
      </c>
      <c r="R409" s="4" t="str">
        <f>IF(O409&lt;&gt;"",E410,"")</f>
        <v/>
      </c>
      <c r="S409" s="4">
        <f>IF(P409&lt;&gt;"",-E410,"")</f>
        <v>-7.4179743223967698E-3</v>
      </c>
      <c r="T409" s="4">
        <f t="shared" si="56"/>
        <v>-7.4179743223967698E-3</v>
      </c>
      <c r="U409" s="43">
        <f t="shared" si="57"/>
        <v>158.76806361978751</v>
      </c>
      <c r="V409" s="43">
        <f t="shared" si="58"/>
        <v>220.64698578678519</v>
      </c>
      <c r="W409" s="43">
        <f t="shared" si="59"/>
        <v>324.45020108836042</v>
      </c>
      <c r="X409" s="3">
        <f>U409/MAX(U$2:U409)-1</f>
        <v>0</v>
      </c>
      <c r="Y409" s="3">
        <f>V409/MAX(V$2:V409)-1</f>
        <v>-4.4694687384995047E-2</v>
      </c>
      <c r="Z409" s="3">
        <f>W409/MAX(W$2:W409)-1</f>
        <v>-5.2919734205950641E-2</v>
      </c>
      <c r="AA409" s="2"/>
      <c r="AF409" s="2"/>
      <c r="AG409" s="2"/>
      <c r="AH409" s="2"/>
      <c r="AI409" s="2"/>
    </row>
    <row r="410" spans="1:35" x14ac:dyDescent="0.25">
      <c r="A410" s="34">
        <v>41137</v>
      </c>
      <c r="B410" s="48">
        <v>14.29</v>
      </c>
      <c r="C410" s="4">
        <f t="shared" si="60"/>
        <v>-2.3239917976760172E-2</v>
      </c>
      <c r="D410" s="41">
        <v>141.24</v>
      </c>
      <c r="E410" s="4">
        <f t="shared" si="53"/>
        <v>7.4179743223967698E-3</v>
      </c>
      <c r="F410" s="6">
        <v>15.9</v>
      </c>
      <c r="G410" s="6">
        <v>18.75</v>
      </c>
      <c r="H410" s="41">
        <v>15.192079836896857</v>
      </c>
      <c r="I410" s="4">
        <f>G410/F410-1</f>
        <v>0.179245283018868</v>
      </c>
      <c r="J410" s="4">
        <f>F410/B410-1</f>
        <v>0.11266620013995809</v>
      </c>
      <c r="K410" s="41">
        <v>24.46</v>
      </c>
      <c r="L410" s="4">
        <f t="shared" si="54"/>
        <v>-2.0424509411293479E-2</v>
      </c>
      <c r="M410" s="46">
        <v>14.01</v>
      </c>
      <c r="N410" s="4">
        <f t="shared" si="55"/>
        <v>2.039329934450107E-2</v>
      </c>
      <c r="O410" s="4" t="str">
        <f>IF(J410&lt;-2.5%,L411+IF(AC$2="Yes",E411,0),"")</f>
        <v/>
      </c>
      <c r="P410" s="4">
        <f>IF(AND(I410&gt;5%,I410&lt;20%),N411-IF(AC$2="Yes",E411,0),"")</f>
        <v>2.7919582868651371E-2</v>
      </c>
      <c r="Q410" s="4">
        <f>IF(COUNT(O410:P410)=2,"",IF(COUNT(O410:P410)=1,SUM(O410:P410)+IF(AC$2="Yes",IF(O410&lt;&gt;"",E411,-E411),0),""))</f>
        <v>2.6574354887909379E-2</v>
      </c>
      <c r="R410" s="4" t="str">
        <f>IF(O410&lt;&gt;"",E411,"")</f>
        <v/>
      </c>
      <c r="S410" s="4">
        <f>IF(P410&lt;&gt;"",-E411,"")</f>
        <v>-1.345227980741992E-3</v>
      </c>
      <c r="T410" s="4">
        <f t="shared" si="56"/>
        <v>-1.345227980741992E-3</v>
      </c>
      <c r="U410" s="43">
        <f t="shared" si="57"/>
        <v>158.76806361978751</v>
      </c>
      <c r="V410" s="43">
        <f t="shared" si="58"/>
        <v>226.80735759117749</v>
      </c>
      <c r="W410" s="43">
        <f t="shared" si="59"/>
        <v>333.07225587553609</v>
      </c>
      <c r="X410" s="3">
        <f>U410/MAX(U$2:U410)-1</f>
        <v>0</v>
      </c>
      <c r="Y410" s="3">
        <f>V410/MAX(V$2:V410)-1</f>
        <v>-1.8022961544577498E-2</v>
      </c>
      <c r="Z410" s="3">
        <f>W410/MAX(W$2:W410)-1</f>
        <v>-2.7751687115403989E-2</v>
      </c>
      <c r="AA410" s="2"/>
      <c r="AF410" s="2"/>
      <c r="AG410" s="2"/>
      <c r="AH410" s="2"/>
      <c r="AI410" s="2"/>
    </row>
    <row r="411" spans="1:35" x14ac:dyDescent="0.25">
      <c r="A411" s="34">
        <v>41138</v>
      </c>
      <c r="B411" s="48">
        <v>13.45</v>
      </c>
      <c r="C411" s="4">
        <f t="shared" si="60"/>
        <v>-5.8782365290412919E-2</v>
      </c>
      <c r="D411" s="41">
        <v>141.43</v>
      </c>
      <c r="E411" s="4">
        <f t="shared" si="53"/>
        <v>1.345227980741992E-3</v>
      </c>
      <c r="F411" s="6">
        <v>15.1</v>
      </c>
      <c r="G411" s="6">
        <v>18.2</v>
      </c>
      <c r="H411" s="41">
        <v>14.875338048370155</v>
      </c>
      <c r="I411" s="4">
        <f>G411/F411-1</f>
        <v>0.20529801324503305</v>
      </c>
      <c r="J411" s="4">
        <f>F411/B411-1</f>
        <v>0.12267657992565062</v>
      </c>
      <c r="K411" s="41">
        <v>23.78</v>
      </c>
      <c r="L411" s="4">
        <f t="shared" si="54"/>
        <v>-2.7800490596892824E-2</v>
      </c>
      <c r="M411" s="47">
        <v>14.42</v>
      </c>
      <c r="N411" s="4">
        <f t="shared" si="55"/>
        <v>2.9264810849393363E-2</v>
      </c>
      <c r="O411" s="4" t="str">
        <f>IF(J411&lt;-2.5%,L412+IF(AC$2="Yes",E412,0),"")</f>
        <v/>
      </c>
      <c r="P411" s="4" t="str">
        <f>IF(AND(I411&gt;5%,I411&lt;20%),N412-IF(AC$2="Yes",E412,0),"")</f>
        <v/>
      </c>
      <c r="Q411" s="4" t="str">
        <f>IF(COUNT(O411:P411)=2,"",IF(COUNT(O411:P411)=1,SUM(O411:P411)+IF(AC$2="Yes",IF(O411&lt;&gt;"",E412,-E412),0),""))</f>
        <v/>
      </c>
      <c r="R411" s="4" t="str">
        <f>IF(O411&lt;&gt;"",E412,"")</f>
        <v/>
      </c>
      <c r="S411" s="4" t="str">
        <f>IF(P411&lt;&gt;"",-E412,"")</f>
        <v/>
      </c>
      <c r="T411" s="4" t="str">
        <f t="shared" si="56"/>
        <v/>
      </c>
      <c r="U411" s="43">
        <f t="shared" si="57"/>
        <v>158.76806361978751</v>
      </c>
      <c r="V411" s="43">
        <f t="shared" si="58"/>
        <v>226.80735759117749</v>
      </c>
      <c r="W411" s="43">
        <f t="shared" si="59"/>
        <v>333.07225587553609</v>
      </c>
      <c r="X411" s="3">
        <f>U411/MAX(U$2:U411)-1</f>
        <v>0</v>
      </c>
      <c r="Y411" s="3">
        <f>V411/MAX(V$2:V411)-1</f>
        <v>-1.8022961544577498E-2</v>
      </c>
      <c r="Z411" s="3">
        <f>W411/MAX(W$2:W411)-1</f>
        <v>-2.7751687115403989E-2</v>
      </c>
      <c r="AA411" s="2"/>
      <c r="AF411" s="2"/>
      <c r="AG411" s="2"/>
      <c r="AH411" s="2"/>
      <c r="AI411" s="2"/>
    </row>
    <row r="412" spans="1:35" x14ac:dyDescent="0.25">
      <c r="A412" s="34">
        <v>41141</v>
      </c>
      <c r="B412" s="48">
        <v>14.02</v>
      </c>
      <c r="C412" s="4">
        <f t="shared" si="60"/>
        <v>4.2379182156133899E-2</v>
      </c>
      <c r="D412" s="41">
        <v>141.43</v>
      </c>
      <c r="E412" s="4">
        <f t="shared" si="53"/>
        <v>0</v>
      </c>
      <c r="F412" s="6">
        <v>14.65</v>
      </c>
      <c r="G412" s="6">
        <v>18.25</v>
      </c>
      <c r="H412" s="41">
        <v>14.719822039575581</v>
      </c>
      <c r="I412" s="4">
        <f>G412/F412-1</f>
        <v>0.24573378839590432</v>
      </c>
      <c r="J412" s="4">
        <f>F412/B412-1</f>
        <v>4.4935805991440869E-2</v>
      </c>
      <c r="K412" s="41">
        <v>23.82</v>
      </c>
      <c r="L412" s="4">
        <f t="shared" si="54"/>
        <v>1.682085786375076E-3</v>
      </c>
      <c r="M412" s="43">
        <v>14.39</v>
      </c>
      <c r="N412" s="4">
        <f t="shared" si="55"/>
        <v>-2.0804438280166426E-3</v>
      </c>
      <c r="O412" s="4" t="str">
        <f>IF(J412&lt;-2.5%,L413+IF(AC$2="Yes",E413,0),"")</f>
        <v/>
      </c>
      <c r="P412" s="4" t="str">
        <f>IF(AND(I412&gt;5%,I412&lt;20%),N413-IF(AC$2="Yes",E413,0),"")</f>
        <v/>
      </c>
      <c r="Q412" s="4" t="str">
        <f>IF(COUNT(O412:P412)=2,"",IF(COUNT(O412:P412)=1,SUM(O412:P412)+IF(AC$2="Yes",IF(O412&lt;&gt;"",E413,-E413),0),""))</f>
        <v/>
      </c>
      <c r="R412" s="4" t="str">
        <f>IF(O412&lt;&gt;"",E413,"")</f>
        <v/>
      </c>
      <c r="S412" s="4" t="str">
        <f>IF(P412&lt;&gt;"",-E413,"")</f>
        <v/>
      </c>
      <c r="T412" s="4" t="str">
        <f t="shared" si="56"/>
        <v/>
      </c>
      <c r="U412" s="43">
        <f t="shared" si="57"/>
        <v>158.76806361978751</v>
      </c>
      <c r="V412" s="43">
        <f t="shared" si="58"/>
        <v>226.80735759117749</v>
      </c>
      <c r="W412" s="43">
        <f t="shared" si="59"/>
        <v>333.07225587553609</v>
      </c>
      <c r="X412" s="3">
        <f>U412/MAX(U$2:U412)-1</f>
        <v>0</v>
      </c>
      <c r="Y412" s="3">
        <f>V412/MAX(V$2:V412)-1</f>
        <v>-1.8022961544577498E-2</v>
      </c>
      <c r="Z412" s="3">
        <f>W412/MAX(W$2:W412)-1</f>
        <v>-2.7751687115403989E-2</v>
      </c>
      <c r="AA412" s="2"/>
      <c r="AF412" s="2"/>
      <c r="AG412" s="2"/>
      <c r="AH412" s="2"/>
      <c r="AI412" s="2"/>
    </row>
    <row r="413" spans="1:35" x14ac:dyDescent="0.25">
      <c r="A413" s="34">
        <v>41142</v>
      </c>
      <c r="B413" s="48">
        <v>15.02</v>
      </c>
      <c r="C413" s="4">
        <f t="shared" si="60"/>
        <v>7.1326676176890258E-2</v>
      </c>
      <c r="D413" s="41">
        <v>141.01</v>
      </c>
      <c r="E413" s="4">
        <f t="shared" si="53"/>
        <v>-2.9696669730610026E-3</v>
      </c>
      <c r="F413" s="6">
        <v>18.75</v>
      </c>
      <c r="G413" s="6">
        <v>20.85</v>
      </c>
      <c r="H413" s="41">
        <v>14.774399850561839</v>
      </c>
      <c r="I413" s="4">
        <f>G413/F413-1</f>
        <v>0.1120000000000001</v>
      </c>
      <c r="J413" s="4">
        <f>F413/B413-1</f>
        <v>0.24833555259653806</v>
      </c>
      <c r="K413" s="41">
        <v>24.45</v>
      </c>
      <c r="L413" s="4">
        <f t="shared" si="54"/>
        <v>2.6448362720403074E-2</v>
      </c>
      <c r="M413" s="43">
        <v>14</v>
      </c>
      <c r="N413" s="4">
        <f t="shared" si="55"/>
        <v>-2.7102154273801249E-2</v>
      </c>
      <c r="O413" s="4" t="str">
        <f>IF(J413&lt;-2.5%,L414+IF(AC$2="Yes",E414,0),"")</f>
        <v/>
      </c>
      <c r="P413" s="4">
        <f>IF(AND(I413&gt;5%,I413&lt;20%),N414-IF(AC$2="Yes",E414,0),"")</f>
        <v>-7.5683588803225899E-3</v>
      </c>
      <c r="Q413" s="4">
        <f>IF(COUNT(O413:P413)=2,"",IF(COUNT(O413:P413)=1,SUM(O413:P413)+IF(AC$2="Yes",IF(O413&lt;&gt;"",E414,-E414),0),""))</f>
        <v>-7.9938606177880622E-3</v>
      </c>
      <c r="R413" s="4" t="str">
        <f>IF(O413&lt;&gt;"",E414,"")</f>
        <v/>
      </c>
      <c r="S413" s="4">
        <f>IF(P413&lt;&gt;"",-E414,"")</f>
        <v>-4.2550173746547237E-4</v>
      </c>
      <c r="T413" s="4">
        <f t="shared" si="56"/>
        <v>-4.2550173746547237E-4</v>
      </c>
      <c r="U413" s="43">
        <f t="shared" si="57"/>
        <v>158.76806361978751</v>
      </c>
      <c r="V413" s="43">
        <f t="shared" si="58"/>
        <v>225.09079811222981</v>
      </c>
      <c r="W413" s="43">
        <f t="shared" si="59"/>
        <v>330.4097226864148</v>
      </c>
      <c r="X413" s="3">
        <f>U413/MAX(U$2:U413)-1</f>
        <v>0</v>
      </c>
      <c r="Y413" s="3">
        <f>V413/MAX(V$2:V413)-1</f>
        <v>-2.5454916183844434E-2</v>
      </c>
      <c r="Z413" s="3">
        <f>W413/MAX(W$2:W413)-1</f>
        <v>-3.5523704614483176E-2</v>
      </c>
      <c r="AA413" s="2"/>
      <c r="AF413" s="2"/>
      <c r="AG413" s="2"/>
      <c r="AH413" s="2"/>
      <c r="AI413" s="2"/>
    </row>
    <row r="414" spans="1:35" x14ac:dyDescent="0.25">
      <c r="A414" s="34">
        <v>41143</v>
      </c>
      <c r="B414" s="48">
        <v>15.11</v>
      </c>
      <c r="C414" s="4">
        <f t="shared" si="60"/>
        <v>5.9920106524633532E-3</v>
      </c>
      <c r="D414" s="41">
        <v>141.07</v>
      </c>
      <c r="E414" s="4">
        <f t="shared" si="53"/>
        <v>4.2550173746547237E-4</v>
      </c>
      <c r="F414" s="6">
        <v>19.05</v>
      </c>
      <c r="G414" s="6">
        <v>21.2</v>
      </c>
      <c r="H414" s="41">
        <v>14.835418059550594</v>
      </c>
      <c r="I414" s="4">
        <f>G414/F414-1</f>
        <v>0.11286089238845132</v>
      </c>
      <c r="J414" s="4">
        <f>F414/B414-1</f>
        <v>0.26075446724023843</v>
      </c>
      <c r="K414" s="41">
        <v>24.61</v>
      </c>
      <c r="L414" s="4">
        <f t="shared" si="54"/>
        <v>6.5439672801637094E-3</v>
      </c>
      <c r="M414" s="43">
        <v>13.9</v>
      </c>
      <c r="N414" s="4">
        <f t="shared" si="55"/>
        <v>-7.1428571428571175E-3</v>
      </c>
      <c r="O414" s="4" t="str">
        <f>IF(J414&lt;-2.5%,L415+IF(AC$2="Yes",E415,0),"")</f>
        <v/>
      </c>
      <c r="P414" s="4">
        <f>IF(AND(I414&gt;5%,I414&lt;20%),N415-IF(AC$2="Yes",E415,0),"")</f>
        <v>-1.3359865733272969E-2</v>
      </c>
      <c r="Q414" s="4">
        <f>IF(COUNT(O414:P414)=2,"",IF(COUNT(O414:P414)=1,SUM(O414:P414)+IF(AC$2="Yes",IF(O414&lt;&gt;"",E415,-E415),0),""))</f>
        <v>-5.1369976535962092E-3</v>
      </c>
      <c r="R414" s="4" t="str">
        <f>IF(O414&lt;&gt;"",E415,"")</f>
        <v/>
      </c>
      <c r="S414" s="4">
        <f>IF(P414&lt;&gt;"",-E415,"")</f>
        <v>8.2228680796767595E-3</v>
      </c>
      <c r="T414" s="4">
        <f t="shared" si="56"/>
        <v>8.2228680796767595E-3</v>
      </c>
      <c r="U414" s="43">
        <f t="shared" si="57"/>
        <v>158.76806361978751</v>
      </c>
      <c r="V414" s="43">
        <f t="shared" si="58"/>
        <v>222.08361527165516</v>
      </c>
      <c r="W414" s="43">
        <f t="shared" si="59"/>
        <v>328.71240871624929</v>
      </c>
      <c r="X414" s="3">
        <f>U414/MAX(U$2:U414)-1</f>
        <v>0</v>
      </c>
      <c r="Y414" s="3">
        <f>V414/MAX(V$2:V414)-1</f>
        <v>-3.8474707654649554E-2</v>
      </c>
      <c r="Z414" s="3">
        <f>W414/MAX(W$2:W414)-1</f>
        <v>-4.0478217080827772E-2</v>
      </c>
      <c r="AA414" s="2"/>
      <c r="AF414" s="2"/>
      <c r="AG414" s="2"/>
      <c r="AH414" s="2"/>
      <c r="AI414" s="2"/>
    </row>
    <row r="415" spans="1:35" x14ac:dyDescent="0.25">
      <c r="A415" s="34">
        <v>41144</v>
      </c>
      <c r="B415" s="48">
        <v>15.96</v>
      </c>
      <c r="C415" s="4">
        <f t="shared" si="60"/>
        <v>5.6254136333554028E-2</v>
      </c>
      <c r="D415" s="41">
        <v>139.91</v>
      </c>
      <c r="E415" s="4">
        <f t="shared" si="53"/>
        <v>-8.2228680796767595E-3</v>
      </c>
      <c r="F415" s="6">
        <v>19.3</v>
      </c>
      <c r="G415" s="6">
        <v>21.6</v>
      </c>
      <c r="H415" s="41">
        <v>15.039887503268668</v>
      </c>
      <c r="I415" s="4">
        <f>G415/F415-1</f>
        <v>0.11917098445595853</v>
      </c>
      <c r="J415" s="4">
        <f>F415/B415-1</f>
        <v>0.2092731829573935</v>
      </c>
      <c r="K415" s="41">
        <v>25.12</v>
      </c>
      <c r="L415" s="4">
        <f t="shared" si="54"/>
        <v>2.0723283218204047E-2</v>
      </c>
      <c r="M415" s="43">
        <v>13.6</v>
      </c>
      <c r="N415" s="4">
        <f t="shared" si="55"/>
        <v>-2.1582733812949728E-2</v>
      </c>
      <c r="O415" s="4" t="str">
        <f>IF(J415&lt;-2.5%,L416+IF(AC$2="Yes",E416,0),"")</f>
        <v/>
      </c>
      <c r="P415" s="4">
        <f>IF(AND(I415&gt;5%,I415&lt;20%),N416-IF(AC$2="Yes",E416,0),"")</f>
        <v>3.730701879779863E-2</v>
      </c>
      <c r="Q415" s="4">
        <f>IF(COUNT(O415:P415)=2,"",IF(COUNT(O415:P415)=1,SUM(O415:P415)+IF(AC$2="Yes",IF(O415&lt;&gt;"",E416,-E416),0),""))</f>
        <v>3.1231684654420722E-2</v>
      </c>
      <c r="R415" s="4" t="str">
        <f>IF(O415&lt;&gt;"",E416,"")</f>
        <v/>
      </c>
      <c r="S415" s="4">
        <f>IF(P415&lt;&gt;"",-E416,"")</f>
        <v>-6.0753341433779084E-3</v>
      </c>
      <c r="T415" s="4">
        <f t="shared" si="56"/>
        <v>-6.0753341433779084E-3</v>
      </c>
      <c r="U415" s="43">
        <f t="shared" si="57"/>
        <v>158.76806361978751</v>
      </c>
      <c r="V415" s="43">
        <f t="shared" si="58"/>
        <v>230.36889288127787</v>
      </c>
      <c r="W415" s="43">
        <f t="shared" si="59"/>
        <v>338.97865100727023</v>
      </c>
      <c r="X415" s="3">
        <f>U415/MAX(U$2:U415)-1</f>
        <v>0</v>
      </c>
      <c r="Y415" s="3">
        <f>V415/MAX(V$2:V415)-1</f>
        <v>-2.6030654985627066E-3</v>
      </c>
      <c r="Z415" s="3">
        <f>W415/MAX(W$2:W415)-1</f>
        <v>-1.051073533764868E-2</v>
      </c>
      <c r="AA415" s="2"/>
      <c r="AF415" s="2"/>
      <c r="AG415" s="2"/>
      <c r="AH415" s="2"/>
      <c r="AI415" s="2"/>
    </row>
    <row r="416" spans="1:35" x14ac:dyDescent="0.25">
      <c r="A416" s="34">
        <v>41145</v>
      </c>
      <c r="B416" s="48">
        <v>15.18</v>
      </c>
      <c r="C416" s="4">
        <f t="shared" si="60"/>
        <v>-4.8872180451127845E-2</v>
      </c>
      <c r="D416" s="41">
        <v>140.76</v>
      </c>
      <c r="E416" s="4">
        <f t="shared" ref="E416:E468" si="61">D416/D415-1</f>
        <v>6.0753341433779084E-3</v>
      </c>
      <c r="F416" s="6">
        <v>18.5</v>
      </c>
      <c r="G416" s="6">
        <v>21.1</v>
      </c>
      <c r="H416" s="41">
        <v>15.065362502674365</v>
      </c>
      <c r="I416" s="4">
        <f>G416/F416-1</f>
        <v>0.14054054054054066</v>
      </c>
      <c r="J416" s="4">
        <f>F416/B416-1</f>
        <v>0.2187088274044795</v>
      </c>
      <c r="K416" s="41">
        <v>24.12</v>
      </c>
      <c r="L416" s="4">
        <f t="shared" si="54"/>
        <v>-3.9808917197452276E-2</v>
      </c>
      <c r="M416" s="43">
        <v>14.19</v>
      </c>
      <c r="N416" s="4">
        <f t="shared" si="55"/>
        <v>4.3382352941176539E-2</v>
      </c>
      <c r="O416" s="4" t="str">
        <f>IF(J416&lt;-2.5%,L417+IF(AC$2="Yes",E417,0),"")</f>
        <v/>
      </c>
      <c r="P416" s="4">
        <f>IF(AND(I416&gt;5%,I416&lt;20%),N417-IF(AC$2="Yes",E417,0),"")</f>
        <v>-7.9650667142490139E-3</v>
      </c>
      <c r="Q416" s="4">
        <f>IF(COUNT(O416:P416)=2,"",IF(COUNT(O416:P416)=1,SUM(O416:P416)+IF(AC$2="Yes",IF(O416&lt;&gt;"",E417,-E417),0),""))</f>
        <v>-8.17819544400189E-3</v>
      </c>
      <c r="R416" s="4" t="str">
        <f>IF(O416&lt;&gt;"",E417,"")</f>
        <v/>
      </c>
      <c r="S416" s="4">
        <f>IF(P416&lt;&gt;"",-E417,"")</f>
        <v>-2.1312872975287611E-4</v>
      </c>
      <c r="T416" s="4">
        <f t="shared" si="56"/>
        <v>-2.1312872975287611E-4</v>
      </c>
      <c r="U416" s="43">
        <f t="shared" si="57"/>
        <v>158.76806361978751</v>
      </c>
      <c r="V416" s="43">
        <f t="shared" si="58"/>
        <v>228.53398928059082</v>
      </c>
      <c r="W416" s="43">
        <f t="shared" si="59"/>
        <v>336.20641734798869</v>
      </c>
      <c r="X416" s="3">
        <f>U416/MAX(U$2:U416)-1</f>
        <v>0</v>
      </c>
      <c r="Y416" s="3">
        <f>V416/MAX(V$2:V416)-1</f>
        <v>-1.0547398622454129E-2</v>
      </c>
      <c r="Z416" s="3">
        <f>W416/MAX(W$2:W416)-1</f>
        <v>-1.8602971933799006E-2</v>
      </c>
      <c r="AA416" s="2"/>
      <c r="AF416" s="2"/>
      <c r="AG416" s="2"/>
      <c r="AH416" s="2"/>
      <c r="AI416" s="2"/>
    </row>
    <row r="417" spans="1:35" x14ac:dyDescent="0.25">
      <c r="A417" s="34">
        <v>41148</v>
      </c>
      <c r="B417" s="48">
        <v>16.350000000000001</v>
      </c>
      <c r="C417" s="4">
        <f t="shared" si="60"/>
        <v>7.707509881422947E-2</v>
      </c>
      <c r="D417" s="41">
        <v>140.79</v>
      </c>
      <c r="E417" s="4">
        <f t="shared" si="61"/>
        <v>2.1312872975287611E-4</v>
      </c>
      <c r="F417" s="6">
        <v>18.850000000000001</v>
      </c>
      <c r="G417" s="6">
        <v>21.25</v>
      </c>
      <c r="H417" s="41">
        <v>15.298932956733571</v>
      </c>
      <c r="I417" s="4">
        <f>G417/F417-1</f>
        <v>0.12732095490716167</v>
      </c>
      <c r="J417" s="4">
        <f>F417/B417-1</f>
        <v>0.15290519877675846</v>
      </c>
      <c r="K417" s="41">
        <v>24.32</v>
      </c>
      <c r="L417" s="4">
        <f t="shared" si="54"/>
        <v>8.2918739635158278E-3</v>
      </c>
      <c r="M417" s="48">
        <v>14.08</v>
      </c>
      <c r="N417" s="4">
        <f t="shared" si="55"/>
        <v>-7.7519379844961378E-3</v>
      </c>
      <c r="O417" s="4" t="str">
        <f>IF(J417&lt;-2.5%,L418+IF(AC$2="Yes",E418,0),"")</f>
        <v/>
      </c>
      <c r="P417" s="4">
        <f>IF(AND(I417&gt;5%,I417&lt;20%),N418-IF(AC$2="Yes",E418,0),"")</f>
        <v>-1.8181747557613259E-2</v>
      </c>
      <c r="Q417" s="4">
        <f>IF(COUNT(O417:P417)=2,"",IF(COUNT(O417:P417)=1,SUM(O417:P417)+IF(AC$2="Yes",IF(O417&lt;&gt;"",E418,-E418),0),""))</f>
        <v>-1.7187358751590165E-2</v>
      </c>
      <c r="R417" s="4" t="str">
        <f>IF(O417&lt;&gt;"",E418,"")</f>
        <v/>
      </c>
      <c r="S417" s="4">
        <f>IF(P417&lt;&gt;"",-E418,"")</f>
        <v>9.9438880602309432E-4</v>
      </c>
      <c r="T417" s="4">
        <f t="shared" si="56"/>
        <v>9.9438880602309432E-4</v>
      </c>
      <c r="U417" s="43">
        <f t="shared" si="57"/>
        <v>158.76806361978751</v>
      </c>
      <c r="V417" s="43">
        <f t="shared" si="58"/>
        <v>224.37884197915682</v>
      </c>
      <c r="W417" s="43">
        <f t="shared" si="59"/>
        <v>330.42791703844199</v>
      </c>
      <c r="X417" s="3">
        <f>U417/MAX(U$2:U417)-1</f>
        <v>0</v>
      </c>
      <c r="Y417" s="3">
        <f>V417/MAX(V$2:V417)-1</f>
        <v>-2.8537376040924434E-2</v>
      </c>
      <c r="Z417" s="3">
        <f>W417/MAX(W$2:W417)-1</f>
        <v>-3.5470594732917138E-2</v>
      </c>
      <c r="AA417" s="2"/>
      <c r="AF417" s="2"/>
      <c r="AG417" s="2"/>
      <c r="AH417" s="2"/>
      <c r="AI417" s="2"/>
    </row>
    <row r="418" spans="1:35" x14ac:dyDescent="0.25">
      <c r="A418" s="34">
        <v>41149</v>
      </c>
      <c r="B418" s="48">
        <v>16.489999999999998</v>
      </c>
      <c r="C418" s="4">
        <f t="shared" si="60"/>
        <v>8.5626911314982124E-3</v>
      </c>
      <c r="D418" s="41">
        <v>140.65</v>
      </c>
      <c r="E418" s="4">
        <f t="shared" si="61"/>
        <v>-9.9438880602309432E-4</v>
      </c>
      <c r="F418" s="6">
        <v>19</v>
      </c>
      <c r="G418" s="6">
        <v>21.45</v>
      </c>
      <c r="H418" s="41">
        <v>15.515490600963831</v>
      </c>
      <c r="I418" s="4">
        <f>G418/F418-1</f>
        <v>0.1289473684210527</v>
      </c>
      <c r="J418" s="4">
        <f>F418/B418-1</f>
        <v>0.15221346270466962</v>
      </c>
      <c r="K418" s="48">
        <v>24.76</v>
      </c>
      <c r="L418" s="4">
        <f t="shared" si="54"/>
        <v>1.8092105263157965E-2</v>
      </c>
      <c r="M418" s="48">
        <v>13.81</v>
      </c>
      <c r="N418" s="4">
        <f t="shared" si="55"/>
        <v>-1.9176136363636354E-2</v>
      </c>
      <c r="O418" s="4" t="str">
        <f>IF(J418&lt;-2.5%,L419+IF(AC$2="Yes",E419,0),"")</f>
        <v/>
      </c>
      <c r="P418" s="4">
        <f>IF(AND(I418&gt;5%,I418&lt;20%),N419-IF(AC$2="Yes",E419,0),"")</f>
        <v>-3.6785350316995702E-3</v>
      </c>
      <c r="Q418" s="4">
        <f>IF(COUNT(O418:P418)=2,"",IF(COUNT(O418:P418)=1,SUM(O418:P418)+IF(AC$2="Yes",IF(O418&lt;&gt;"",E419,-E419),0),""))</f>
        <v>-4.4606182169110165E-3</v>
      </c>
      <c r="R418" s="4" t="str">
        <f>IF(O418&lt;&gt;"",E419,"")</f>
        <v/>
      </c>
      <c r="S418" s="4">
        <f>IF(P418&lt;&gt;"",-E419,"")</f>
        <v>-7.8208318521144626E-4</v>
      </c>
      <c r="T418" s="4">
        <f t="shared" si="56"/>
        <v>-7.8208318521144626E-4</v>
      </c>
      <c r="U418" s="43">
        <f t="shared" si="57"/>
        <v>158.76806361978751</v>
      </c>
      <c r="V418" s="43">
        <f t="shared" si="58"/>
        <v>223.5534565485643</v>
      </c>
      <c r="W418" s="43">
        <f t="shared" si="59"/>
        <v>328.95400425232435</v>
      </c>
      <c r="X418" s="3">
        <f>U418/MAX(U$2:U418)-1</f>
        <v>0</v>
      </c>
      <c r="Y418" s="3">
        <f>V418/MAX(V$2:V418)-1</f>
        <v>-3.2110935335144752E-2</v>
      </c>
      <c r="Z418" s="3">
        <f>W418/MAX(W$2:W418)-1</f>
        <v>-3.9772992168797816E-2</v>
      </c>
      <c r="AA418" s="2"/>
      <c r="AF418" s="2"/>
      <c r="AG418" s="2"/>
      <c r="AH418" s="2"/>
      <c r="AI418" s="2"/>
    </row>
    <row r="419" spans="1:35" x14ac:dyDescent="0.25">
      <c r="A419" s="34">
        <v>41150</v>
      </c>
      <c r="B419" s="48">
        <v>17.059999999999999</v>
      </c>
      <c r="C419" s="4">
        <f t="shared" si="60"/>
        <v>3.4566403881140184E-2</v>
      </c>
      <c r="D419" s="41">
        <v>140.76</v>
      </c>
      <c r="E419" s="4">
        <f t="shared" si="61"/>
        <v>7.8208318521144626E-4</v>
      </c>
      <c r="F419" s="6">
        <v>19.25</v>
      </c>
      <c r="G419" s="6">
        <v>21.7</v>
      </c>
      <c r="H419" s="41">
        <v>15.79631049169768</v>
      </c>
      <c r="I419" s="4">
        <f>G419/F419-1</f>
        <v>0.1272727272727272</v>
      </c>
      <c r="J419" s="4">
        <f>F419/B419-1</f>
        <v>0.12837045720984763</v>
      </c>
      <c r="K419" s="48">
        <v>24.85</v>
      </c>
      <c r="L419" s="4">
        <f t="shared" si="54"/>
        <v>3.6348949919224882E-3</v>
      </c>
      <c r="M419" s="48">
        <v>13.77</v>
      </c>
      <c r="N419" s="4">
        <f t="shared" si="55"/>
        <v>-2.8964518464881239E-3</v>
      </c>
      <c r="O419" s="4" t="str">
        <f>IF(J419&lt;-2.5%,L420+IF(AC$2="Yes",E420,0),"")</f>
        <v/>
      </c>
      <c r="P419" s="4">
        <f>IF(AND(I419&gt;5%,I419&lt;20%),N420-IF(AC$2="Yes",E420,0),"")</f>
        <v>-1.3813899150642572E-2</v>
      </c>
      <c r="Q419" s="4">
        <f>IF(COUNT(O419:P419)=2,"",IF(COUNT(O419:P419)=1,SUM(O419:P419)+IF(AC$2="Yes",IF(O419&lt;&gt;"",E420,-E420),0),""))</f>
        <v>-6.5675223390484483E-3</v>
      </c>
      <c r="R419" s="4" t="str">
        <f>IF(O419&lt;&gt;"",E420,"")</f>
        <v/>
      </c>
      <c r="S419" s="4">
        <f>IF(P419&lt;&gt;"",-E420,"")</f>
        <v>7.2463768115941241E-3</v>
      </c>
      <c r="T419" s="4">
        <f t="shared" si="56"/>
        <v>7.2463768115941241E-3</v>
      </c>
      <c r="U419" s="43">
        <f t="shared" si="57"/>
        <v>158.76806361978751</v>
      </c>
      <c r="V419" s="43">
        <f t="shared" si="58"/>
        <v>220.46531164502488</v>
      </c>
      <c r="W419" s="43">
        <f t="shared" si="59"/>
        <v>326.79359148087775</v>
      </c>
      <c r="X419" s="3">
        <f>U419/MAX(U$2:U419)-1</f>
        <v>0</v>
      </c>
      <c r="Y419" s="3">
        <f>V419/MAX(V$2:V419)-1</f>
        <v>-4.5481257263434771E-2</v>
      </c>
      <c r="Z419" s="3">
        <f>W419/MAX(W$2:W419)-1</f>
        <v>-4.607930449328701E-2</v>
      </c>
      <c r="AA419" s="2"/>
      <c r="AF419" s="2"/>
      <c r="AG419" s="2"/>
      <c r="AH419" s="2"/>
      <c r="AI419" s="2"/>
    </row>
    <row r="420" spans="1:35" x14ac:dyDescent="0.25">
      <c r="A420" s="34">
        <v>41151</v>
      </c>
      <c r="B420" s="48">
        <v>17.829999999999998</v>
      </c>
      <c r="C420" s="4">
        <f t="shared" si="60"/>
        <v>4.5134818288393941E-2</v>
      </c>
      <c r="D420" s="41">
        <v>139.74</v>
      </c>
      <c r="E420" s="4">
        <f t="shared" si="61"/>
        <v>-7.2463768115941241E-3</v>
      </c>
      <c r="F420" s="6">
        <v>19.7</v>
      </c>
      <c r="G420" s="6">
        <v>22</v>
      </c>
      <c r="H420" s="41">
        <v>16.166072220479919</v>
      </c>
      <c r="I420" s="4">
        <f>G420/F420-1</f>
        <v>0.11675126903553301</v>
      </c>
      <c r="J420" s="4">
        <f>F420/B420-1</f>
        <v>0.10487941671340439</v>
      </c>
      <c r="K420" s="48">
        <v>25.39</v>
      </c>
      <c r="L420" s="4">
        <f t="shared" si="54"/>
        <v>2.1730382293762451E-2</v>
      </c>
      <c r="M420" s="48">
        <v>13.48</v>
      </c>
      <c r="N420" s="4">
        <f t="shared" si="55"/>
        <v>-2.1060275962236696E-2</v>
      </c>
      <c r="O420" s="4" t="str">
        <f>IF(J420&lt;-2.5%,L421+IF(AC$2="Yes",E421,0),"")</f>
        <v/>
      </c>
      <c r="P420" s="4">
        <f>IF(AND(I420&gt;5%,I420&lt;20%),N421-IF(AC$2="Yes",E421,0),"")</f>
        <v>2.5620811689704315E-2</v>
      </c>
      <c r="Q420" s="4">
        <f>IF(COUNT(O420:P420)=2,"",IF(COUNT(O420:P420)=1,SUM(O420:P420)+IF(AC$2="Yes",IF(O420&lt;&gt;"",E421,-E421),0),""))</f>
        <v>2.0826193112346347E-2</v>
      </c>
      <c r="R420" s="4" t="str">
        <f>IF(O420&lt;&gt;"",E421,"")</f>
        <v/>
      </c>
      <c r="S420" s="4">
        <f>IF(P420&lt;&gt;"",-E421,"")</f>
        <v>-4.7946185773579675E-3</v>
      </c>
      <c r="T420" s="4">
        <f t="shared" si="56"/>
        <v>-4.7946185773579675E-3</v>
      </c>
      <c r="U420" s="43">
        <f t="shared" si="57"/>
        <v>158.76806361978751</v>
      </c>
      <c r="V420" s="43">
        <f t="shared" si="58"/>
        <v>226.11381187879405</v>
      </c>
      <c r="W420" s="43">
        <f t="shared" si="59"/>
        <v>333.59945792493573</v>
      </c>
      <c r="X420" s="3">
        <f>U420/MAX(U$2:U420)-1</f>
        <v>0</v>
      </c>
      <c r="Y420" s="3">
        <f>V420/MAX(V$2:V420)-1</f>
        <v>-2.1025712301487864E-2</v>
      </c>
      <c r="Z420" s="3">
        <f>W420/MAX(W$2:W420)-1</f>
        <v>-2.6212767874800424E-2</v>
      </c>
      <c r="AA420" s="2"/>
      <c r="AF420" s="2"/>
      <c r="AG420" s="2"/>
      <c r="AH420" s="2"/>
      <c r="AI420" s="2"/>
    </row>
    <row r="421" spans="1:35" x14ac:dyDescent="0.25">
      <c r="A421" s="34">
        <v>41152</v>
      </c>
      <c r="B421" s="48">
        <v>17.47</v>
      </c>
      <c r="C421" s="4">
        <f t="shared" si="60"/>
        <v>-2.0190689848569754E-2</v>
      </c>
      <c r="D421" s="41">
        <v>140.41</v>
      </c>
      <c r="E421" s="4">
        <f t="shared" si="61"/>
        <v>4.7946185773579675E-3</v>
      </c>
      <c r="F421" s="6">
        <v>18.95</v>
      </c>
      <c r="G421" s="6">
        <v>21.2</v>
      </c>
      <c r="H421" s="41">
        <v>16.403149998574477</v>
      </c>
      <c r="I421" s="4">
        <f>G421/F421-1</f>
        <v>0.1187335092348285</v>
      </c>
      <c r="J421" s="4">
        <f>F421/B421-1</f>
        <v>8.4716657126502559E-2</v>
      </c>
      <c r="K421" s="48">
        <v>24.54</v>
      </c>
      <c r="L421" s="4">
        <f t="shared" si="54"/>
        <v>-3.34777471445451E-2</v>
      </c>
      <c r="M421" s="48">
        <v>13.89</v>
      </c>
      <c r="N421" s="4">
        <f t="shared" si="55"/>
        <v>3.0415430267062282E-2</v>
      </c>
      <c r="O421" s="4" t="str">
        <f>IF(J421&lt;-2.5%,L422+IF(AC$2="Yes",E422,0),"")</f>
        <v/>
      </c>
      <c r="P421" s="4">
        <f>IF(AND(I421&gt;5%,I421&lt;20%),N422-IF(AC$2="Yes",E422,0),"")</f>
        <v>9.5651688367743848E-3</v>
      </c>
      <c r="Q421" s="4">
        <f>IF(COUNT(O421:P421)=2,"",IF(COUNT(O421:P421)=1,SUM(O421:P421)+IF(AC$2="Yes",IF(O421&lt;&gt;"",E422,-E422),0),""))</f>
        <v>1.0491028818257142E-2</v>
      </c>
      <c r="R421" s="4" t="str">
        <f>IF(O421&lt;&gt;"",E422,"")</f>
        <v/>
      </c>
      <c r="S421" s="4">
        <f>IF(P421&lt;&gt;"",-E422,"")</f>
        <v>9.2585998148275728E-4</v>
      </c>
      <c r="T421" s="4">
        <f t="shared" si="56"/>
        <v>9.2585998148275728E-4</v>
      </c>
      <c r="U421" s="43">
        <f t="shared" si="57"/>
        <v>158.76806361978751</v>
      </c>
      <c r="V421" s="43">
        <f t="shared" si="58"/>
        <v>228.27662866574136</v>
      </c>
      <c r="W421" s="43">
        <f t="shared" si="59"/>
        <v>337.09925945178122</v>
      </c>
      <c r="X421" s="3">
        <f>U421/MAX(U$2:U421)-1</f>
        <v>0</v>
      </c>
      <c r="Y421" s="3">
        <f>V421/MAX(V$2:V421)-1</f>
        <v>-1.1661657952790616E-2</v>
      </c>
      <c r="Z421" s="3">
        <f>W421/MAX(W$2:W421)-1</f>
        <v>-1.5996737959724006E-2</v>
      </c>
      <c r="AA421" s="2"/>
      <c r="AF421" s="2"/>
      <c r="AG421" s="2"/>
      <c r="AH421" s="2"/>
      <c r="AI421" s="2"/>
    </row>
    <row r="422" spans="1:35" x14ac:dyDescent="0.25">
      <c r="A422" s="34">
        <v>41156</v>
      </c>
      <c r="B422" s="48">
        <v>17.98</v>
      </c>
      <c r="C422" s="4">
        <f t="shared" si="60"/>
        <v>2.9192902117916475E-2</v>
      </c>
      <c r="D422" s="41">
        <v>140.28</v>
      </c>
      <c r="E422" s="4">
        <f t="shared" si="61"/>
        <v>-9.2585998148275728E-4</v>
      </c>
      <c r="F422" s="6">
        <v>18.649999999999999</v>
      </c>
      <c r="G422" s="6">
        <v>20.75</v>
      </c>
      <c r="H422" s="41">
        <v>16.689849998833662</v>
      </c>
      <c r="I422" s="4">
        <f>G422/F422-1</f>
        <v>0.11260053619302957</v>
      </c>
      <c r="J422" s="4">
        <f>F422/B422-1</f>
        <v>3.7263626251390347E-2</v>
      </c>
      <c r="K422" s="48">
        <v>24.34</v>
      </c>
      <c r="L422" s="4">
        <f t="shared" si="54"/>
        <v>-8.1499592502036755E-3</v>
      </c>
      <c r="M422" s="48">
        <v>14.01</v>
      </c>
      <c r="N422" s="4">
        <f t="shared" si="55"/>
        <v>8.6393088552916275E-3</v>
      </c>
      <c r="O422" s="4" t="str">
        <f>IF(J422&lt;-2.5%,L423+IF(AC$2="Yes",E423,0),"")</f>
        <v/>
      </c>
      <c r="P422" s="4">
        <f>IF(AND(I422&gt;5%,I422&lt;20%),N423-IF(AC$2="Yes",E423,0),"")</f>
        <v>2.7978915219423639E-2</v>
      </c>
      <c r="Q422" s="4">
        <f>IF(COUNT(O422:P422)=2,"",IF(COUNT(O422:P422)=1,SUM(O422:P422)+IF(AC$2="Yes",IF(O422&lt;&gt;"",E423,-E423),0),""))</f>
        <v>2.8834347212580269E-2</v>
      </c>
      <c r="R422" s="4" t="str">
        <f>IF(O422&lt;&gt;"",E423,"")</f>
        <v/>
      </c>
      <c r="S422" s="4">
        <f>IF(P422&lt;&gt;"",-E423,"")</f>
        <v>8.554319931566301E-4</v>
      </c>
      <c r="T422" s="4">
        <f t="shared" si="56"/>
        <v>8.554319931566301E-4</v>
      </c>
      <c r="U422" s="43">
        <f t="shared" si="57"/>
        <v>158.76806361978751</v>
      </c>
      <c r="V422" s="43">
        <f t="shared" si="58"/>
        <v>234.66356110575597</v>
      </c>
      <c r="W422" s="43">
        <f t="shared" si="59"/>
        <v>346.81929654391757</v>
      </c>
      <c r="X422" s="3">
        <f>U422/MAX(U$2:U422)-1</f>
        <v>0</v>
      </c>
      <c r="Y422" s="3">
        <f>V422/MAX(V$2:V422)-1</f>
        <v>0</v>
      </c>
      <c r="Z422" s="3">
        <f>W422/MAX(W$2:W422)-1</f>
        <v>0</v>
      </c>
      <c r="AA422" s="2"/>
      <c r="AF422" s="2"/>
      <c r="AG422" s="2"/>
      <c r="AH422" s="2"/>
      <c r="AI422" s="2"/>
    </row>
    <row r="423" spans="1:35" x14ac:dyDescent="0.25">
      <c r="A423" s="34">
        <v>41157</v>
      </c>
      <c r="B423" s="48">
        <v>17.739999999999998</v>
      </c>
      <c r="C423" s="4">
        <f t="shared" si="60"/>
        <v>-1.3348164627363879E-2</v>
      </c>
      <c r="D423" s="41">
        <v>140.16</v>
      </c>
      <c r="E423" s="4">
        <f t="shared" si="61"/>
        <v>-8.554319931566301E-4</v>
      </c>
      <c r="F423" s="6">
        <v>18.149999999999999</v>
      </c>
      <c r="G423" s="6">
        <v>20.350000000000001</v>
      </c>
      <c r="H423" s="41">
        <v>16.880786362682088</v>
      </c>
      <c r="I423" s="4">
        <f>G423/F423-1</f>
        <v>0.12121212121212133</v>
      </c>
      <c r="J423" s="4">
        <f>F423/B423-1</f>
        <v>2.3111612175873653E-2</v>
      </c>
      <c r="K423" s="48">
        <v>23.68</v>
      </c>
      <c r="L423" s="4">
        <f t="shared" si="54"/>
        <v>-2.7115858668857906E-2</v>
      </c>
      <c r="M423" s="48">
        <v>14.39</v>
      </c>
      <c r="N423" s="4">
        <f t="shared" si="55"/>
        <v>2.7123483226267009E-2</v>
      </c>
      <c r="O423" s="4" t="str">
        <f>IF(J423&lt;-2.5%,L424+IF(AC$2="Yes",E424,0),"")</f>
        <v/>
      </c>
      <c r="P423" s="4">
        <f>IF(AND(I423&gt;5%,I423&lt;20%),N424-IF(AC$2="Yes",E424,0),"")</f>
        <v>8.4600077822308162E-2</v>
      </c>
      <c r="Q423" s="4">
        <f>IF(COUNT(O423:P423)=2,"",IF(COUNT(O423:P423)=1,SUM(O423:P423)+IF(AC$2="Yes",IF(O423&lt;&gt;"",E424,-E424),0),""))</f>
        <v>6.4266173712719254E-2</v>
      </c>
      <c r="R423" s="4" t="str">
        <f>IF(O423&lt;&gt;"",E424,"")</f>
        <v/>
      </c>
      <c r="S423" s="4">
        <f>IF(P423&lt;&gt;"",-E424,"")</f>
        <v>-2.0333904109588907E-2</v>
      </c>
      <c r="T423" s="4">
        <f t="shared" si="56"/>
        <v>-2.0333904109588907E-2</v>
      </c>
      <c r="U423" s="43">
        <f t="shared" si="57"/>
        <v>158.76806361978751</v>
      </c>
      <c r="V423" s="43">
        <f t="shared" si="58"/>
        <v>254.5161166373629</v>
      </c>
      <c r="W423" s="43">
        <f t="shared" si="59"/>
        <v>369.10804570253208</v>
      </c>
      <c r="X423" s="3">
        <f>U423/MAX(U$2:U423)-1</f>
        <v>0</v>
      </c>
      <c r="Y423" s="3">
        <f>V423/MAX(V$2:V423)-1</f>
        <v>0</v>
      </c>
      <c r="Z423" s="3">
        <f>W423/MAX(W$2:W423)-1</f>
        <v>0</v>
      </c>
      <c r="AA423" s="2"/>
      <c r="AF423" s="2"/>
      <c r="AG423" s="2"/>
      <c r="AH423" s="2"/>
      <c r="AI423" s="2"/>
    </row>
    <row r="424" spans="1:35" x14ac:dyDescent="0.25">
      <c r="A424" s="34">
        <v>41158</v>
      </c>
      <c r="B424" s="48">
        <v>15.63</v>
      </c>
      <c r="C424" s="4">
        <f t="shared" si="60"/>
        <v>-0.11894024802705738</v>
      </c>
      <c r="D424" s="41">
        <v>143.01</v>
      </c>
      <c r="E424" s="4">
        <f t="shared" si="61"/>
        <v>2.0333904109588907E-2</v>
      </c>
      <c r="F424" s="6">
        <v>16.100000000000001</v>
      </c>
      <c r="G424" s="6">
        <v>18.55</v>
      </c>
      <c r="H424" s="41">
        <v>16.653370660376254</v>
      </c>
      <c r="I424" s="4">
        <f>G424/F424-1</f>
        <v>0.15217391304347827</v>
      </c>
      <c r="J424" s="4">
        <f>F424/B424-1</f>
        <v>3.00703774792066E-2</v>
      </c>
      <c r="K424" s="48">
        <v>21.24</v>
      </c>
      <c r="L424" s="4">
        <f t="shared" si="54"/>
        <v>-0.10304054054054057</v>
      </c>
      <c r="M424" s="48">
        <v>15.9</v>
      </c>
      <c r="N424" s="4">
        <f t="shared" si="55"/>
        <v>0.10493398193189707</v>
      </c>
      <c r="O424" s="4" t="str">
        <f>IF(J424&lt;-2.5%,L425+IF(AC$2="Yes",E425,0),"")</f>
        <v/>
      </c>
      <c r="P424" s="4">
        <f>IF(AND(I424&gt;5%,I424&lt;20%),N425-IF(AC$2="Yes",E425,0),"")</f>
        <v>5.2128957864141734E-2</v>
      </c>
      <c r="Q424" s="4">
        <f>IF(COUNT(O424:P424)=2,"",IF(COUNT(O424:P424)=1,SUM(O424:P424)+IF(AC$2="Yes",IF(O424&lt;&gt;"",E425,-E425),0),""))</f>
        <v>4.8283072960987994E-2</v>
      </c>
      <c r="R424" s="4" t="str">
        <f>IF(O424&lt;&gt;"",E425,"")</f>
        <v/>
      </c>
      <c r="S424" s="4">
        <f>IF(P424&lt;&gt;"",-E425,"")</f>
        <v>-3.8458849031537401E-3</v>
      </c>
      <c r="T424" s="4">
        <f t="shared" si="56"/>
        <v>-3.8458849031537401E-3</v>
      </c>
      <c r="U424" s="43">
        <f t="shared" si="57"/>
        <v>158.76806361978751</v>
      </c>
      <c r="V424" s="43">
        <f t="shared" si="58"/>
        <v>267.78377655729696</v>
      </c>
      <c r="W424" s="43">
        <f t="shared" si="59"/>
        <v>386.92971640367512</v>
      </c>
      <c r="X424" s="3">
        <f>U424/MAX(U$2:U424)-1</f>
        <v>0</v>
      </c>
      <c r="Y424" s="3">
        <f>V424/MAX(V$2:V424)-1</f>
        <v>0</v>
      </c>
      <c r="Z424" s="3">
        <f>W424/MAX(W$2:W424)-1</f>
        <v>0</v>
      </c>
      <c r="AA424" s="2"/>
      <c r="AF424" s="2"/>
      <c r="AG424" s="2"/>
      <c r="AH424" s="2"/>
      <c r="AI424" s="2"/>
    </row>
    <row r="425" spans="1:35" x14ac:dyDescent="0.25">
      <c r="A425" s="34">
        <v>41159</v>
      </c>
      <c r="B425" s="48">
        <v>14.38</v>
      </c>
      <c r="C425" s="4">
        <f t="shared" si="60"/>
        <v>-7.9974408189379398E-2</v>
      </c>
      <c r="D425" s="41">
        <v>143.56</v>
      </c>
      <c r="E425" s="4">
        <f t="shared" si="61"/>
        <v>3.8458849031537401E-3</v>
      </c>
      <c r="F425" s="6">
        <v>15.1</v>
      </c>
      <c r="G425" s="6">
        <v>17.55</v>
      </c>
      <c r="H425" s="41">
        <v>16.240030540307846</v>
      </c>
      <c r="I425" s="4">
        <f>G425/F425-1</f>
        <v>0.16225165562913912</v>
      </c>
      <c r="J425" s="4">
        <f>F425/B425-1</f>
        <v>5.0069541029207132E-2</v>
      </c>
      <c r="K425" s="48">
        <v>20</v>
      </c>
      <c r="L425" s="4">
        <f t="shared" si="54"/>
        <v>-5.8380414312617646E-2</v>
      </c>
      <c r="M425" s="48">
        <v>16.79</v>
      </c>
      <c r="N425" s="4">
        <f t="shared" si="55"/>
        <v>5.5974842767295474E-2</v>
      </c>
      <c r="O425" s="4" t="str">
        <f>IF(J425&lt;-2.5%,L426+IF(AC$2="Yes",E426,0),"")</f>
        <v/>
      </c>
      <c r="P425" s="4">
        <f>IF(AND(I425&gt;5%,I425&lt;20%),N426-IF(AC$2="Yes",E426,0),"")</f>
        <v>-5.0343465598925663E-2</v>
      </c>
      <c r="Q425" s="4">
        <f>IF(COUNT(O425:P425)=2,"",IF(COUNT(O425:P425)=1,SUM(O425:P425)+IF(AC$2="Yes",IF(O425&lt;&gt;"",E426,-E426),0),""))</f>
        <v>-4.4701225420602952E-2</v>
      </c>
      <c r="R425" s="4" t="str">
        <f>IF(O425&lt;&gt;"",E426,"")</f>
        <v/>
      </c>
      <c r="S425" s="4">
        <f>IF(P425&lt;&gt;"",-E426,"")</f>
        <v>5.6422401783227105E-3</v>
      </c>
      <c r="T425" s="4">
        <f t="shared" si="56"/>
        <v>5.6422401783227105E-3</v>
      </c>
      <c r="U425" s="43">
        <f t="shared" si="57"/>
        <v>158.76806361978751</v>
      </c>
      <c r="V425" s="43">
        <f t="shared" si="58"/>
        <v>254.30261321423427</v>
      </c>
      <c r="W425" s="43">
        <f t="shared" si="59"/>
        <v>369.63348392878447</v>
      </c>
      <c r="X425" s="3">
        <f>U425/MAX(U$2:U425)-1</f>
        <v>0</v>
      </c>
      <c r="Y425" s="3">
        <f>V425/MAX(V$2:V425)-1</f>
        <v>-5.0343465598925663E-2</v>
      </c>
      <c r="Z425" s="3">
        <f>W425/MAX(W$2:W425)-1</f>
        <v>-4.4701225420602952E-2</v>
      </c>
      <c r="AA425" s="2"/>
      <c r="AF425" s="2"/>
      <c r="AG425" s="2"/>
      <c r="AH425" s="2"/>
      <c r="AI425" s="2"/>
    </row>
    <row r="426" spans="1:35" x14ac:dyDescent="0.25">
      <c r="A426" s="34">
        <v>41162</v>
      </c>
      <c r="B426" s="48">
        <v>16.28</v>
      </c>
      <c r="C426" s="4">
        <f t="shared" si="60"/>
        <v>0.13212795549374134</v>
      </c>
      <c r="D426" s="41">
        <v>142.75</v>
      </c>
      <c r="E426" s="4">
        <f t="shared" si="61"/>
        <v>-5.6422401783227105E-3</v>
      </c>
      <c r="F426" s="6">
        <v>16.5</v>
      </c>
      <c r="G426" s="6">
        <v>18.55</v>
      </c>
      <c r="H426" s="41">
        <v>16.247297714797327</v>
      </c>
      <c r="I426" s="4">
        <f>G426/F426-1</f>
        <v>0.12424242424242427</v>
      </c>
      <c r="J426" s="4">
        <f>F426/B426-1</f>
        <v>1.3513513513513375E-2</v>
      </c>
      <c r="K426" s="48">
        <v>21.13</v>
      </c>
      <c r="L426" s="4">
        <f t="shared" si="54"/>
        <v>5.6499999999999995E-2</v>
      </c>
      <c r="M426" s="48">
        <v>15.85</v>
      </c>
      <c r="N426" s="4">
        <f t="shared" si="55"/>
        <v>-5.5985705777248373E-2</v>
      </c>
      <c r="O426" s="4" t="str">
        <f>IF(J426&lt;-2.5%,L427+IF(AC$2="Yes",E427,0),"")</f>
        <v/>
      </c>
      <c r="P426" s="4">
        <f>IF(AND(I426&gt;5%,I426&lt;20%),N427-IF(AC$2="Yes",E427,0),"")</f>
        <v>4.1379615153005478E-3</v>
      </c>
      <c r="Q426" s="4">
        <f>IF(COUNT(O426:P426)=2,"",IF(COUNT(O426:P426)=1,SUM(O426:P426)+IF(AC$2="Yes",IF(O426&lt;&gt;"",E427,-E427),0),""))</f>
        <v>1.3358599391184445E-3</v>
      </c>
      <c r="R426" s="4" t="str">
        <f>IF(O426&lt;&gt;"",E427,"")</f>
        <v/>
      </c>
      <c r="S426" s="4">
        <f>IF(P426&lt;&gt;"",-E427,"")</f>
        <v>-2.8021015761821033E-3</v>
      </c>
      <c r="T426" s="4">
        <f t="shared" si="56"/>
        <v>-2.8021015761821033E-3</v>
      </c>
      <c r="U426" s="43">
        <f t="shared" si="57"/>
        <v>158.76806361978751</v>
      </c>
      <c r="V426" s="43">
        <f t="shared" si="58"/>
        <v>255.35490764095513</v>
      </c>
      <c r="W426" s="43">
        <f t="shared" si="59"/>
        <v>370.1272624921217</v>
      </c>
      <c r="X426" s="3">
        <f>U426/MAX(U$2:U426)-1</f>
        <v>0</v>
      </c>
      <c r="Y426" s="3">
        <f>V426/MAX(V$2:V426)-1</f>
        <v>-4.641382340682032E-2</v>
      </c>
      <c r="Z426" s="3">
        <f>W426/MAX(W$2:W426)-1</f>
        <v>-4.3425080057753362E-2</v>
      </c>
      <c r="AA426" s="2"/>
      <c r="AF426" s="2"/>
      <c r="AG426" s="2"/>
      <c r="AH426" s="2"/>
      <c r="AI426" s="2"/>
    </row>
    <row r="427" spans="1:35" x14ac:dyDescent="0.25">
      <c r="A427" s="34">
        <v>41163</v>
      </c>
      <c r="B427" s="48">
        <v>16.41</v>
      </c>
      <c r="C427" s="4">
        <f t="shared" si="60"/>
        <v>7.9852579852579542E-3</v>
      </c>
      <c r="D427" s="41">
        <v>143.15</v>
      </c>
      <c r="E427" s="4">
        <f t="shared" si="61"/>
        <v>2.8021015761821033E-3</v>
      </c>
      <c r="F427" s="6">
        <v>16.600000000000001</v>
      </c>
      <c r="G427" s="6">
        <v>18.350000000000001</v>
      </c>
      <c r="H427" s="41">
        <v>16.27687994847054</v>
      </c>
      <c r="I427" s="4">
        <f>G427/F427-1</f>
        <v>0.10542168674698793</v>
      </c>
      <c r="J427" s="4">
        <f>F427/B427-1</f>
        <v>1.1578305911029929E-2</v>
      </c>
      <c r="K427" s="48">
        <v>21</v>
      </c>
      <c r="L427" s="4">
        <f t="shared" si="54"/>
        <v>-6.1523899668717297E-3</v>
      </c>
      <c r="M427" s="48">
        <v>15.96</v>
      </c>
      <c r="N427" s="4">
        <f t="shared" si="55"/>
        <v>6.9400630914826511E-3</v>
      </c>
      <c r="O427" s="4" t="str">
        <f>IF(J427&lt;-2.5%,L428+IF(AC$2="Yes",E428,0),"")</f>
        <v/>
      </c>
      <c r="P427" s="4">
        <f>IF(AND(I427&gt;5%,I427&lt;20%),N428-IF(AC$2="Yes",E428,0),"")</f>
        <v>2.3659086591785172E-2</v>
      </c>
      <c r="Q427" s="4">
        <f>IF(COUNT(O427:P427)=2,"",IF(COUNT(O427:P427)=1,SUM(O427:P427)+IF(AC$2="Yes",IF(O427&lt;&gt;"",E428,-E428),0),""))</f>
        <v>2.0375817293845966E-2</v>
      </c>
      <c r="R427" s="4" t="str">
        <f>IF(O427&lt;&gt;"",E428,"")</f>
        <v/>
      </c>
      <c r="S427" s="4">
        <f>IF(P427&lt;&gt;"",-E428,"")</f>
        <v>-3.2832692979392064E-3</v>
      </c>
      <c r="T427" s="4">
        <f t="shared" si="56"/>
        <v>-3.2832692979392064E-3</v>
      </c>
      <c r="U427" s="43">
        <f t="shared" si="57"/>
        <v>158.76806361978751</v>
      </c>
      <c r="V427" s="43">
        <f t="shared" si="58"/>
        <v>261.39637151246978</v>
      </c>
      <c r="W427" s="43">
        <f t="shared" si="59"/>
        <v>377.66890796813254</v>
      </c>
      <c r="X427" s="3">
        <f>U427/MAX(U$2:U427)-1</f>
        <v>0</v>
      </c>
      <c r="Y427" s="3">
        <f>V427/MAX(V$2:V427)-1</f>
        <v>-2.3852845482073004E-2</v>
      </c>
      <c r="Z427" s="3">
        <f>W427/MAX(W$2:W427)-1</f>
        <v>-2.3934084261134858E-2</v>
      </c>
      <c r="AA427" s="2"/>
      <c r="AF427" s="2"/>
      <c r="AG427" s="2"/>
      <c r="AH427" s="2"/>
      <c r="AI427" s="2"/>
    </row>
    <row r="428" spans="1:35" x14ac:dyDescent="0.25">
      <c r="A428" s="34">
        <v>41164</v>
      </c>
      <c r="B428" s="48">
        <v>15.8</v>
      </c>
      <c r="C428" s="4">
        <f t="shared" si="60"/>
        <v>-3.7172455819622141E-2</v>
      </c>
      <c r="D428" s="41">
        <v>143.62</v>
      </c>
      <c r="E428" s="4">
        <f t="shared" si="61"/>
        <v>3.2832692979392064E-3</v>
      </c>
      <c r="F428" s="6">
        <v>15.8</v>
      </c>
      <c r="G428" s="6">
        <v>17.600000000000001</v>
      </c>
      <c r="H428" s="41">
        <v>16.190174503294077</v>
      </c>
      <c r="I428" s="4">
        <f>G428/F428-1</f>
        <v>0.11392405063291133</v>
      </c>
      <c r="J428" s="4">
        <f>F428/B428-1</f>
        <v>0</v>
      </c>
      <c r="K428" s="48">
        <v>20.41</v>
      </c>
      <c r="L428" s="4">
        <f t="shared" ref="L428:L468" si="62">K428/K427-1</f>
        <v>-2.8095238095238062E-2</v>
      </c>
      <c r="M428" s="48">
        <v>16.39</v>
      </c>
      <c r="N428" s="4">
        <f t="shared" si="55"/>
        <v>2.6942355889724379E-2</v>
      </c>
      <c r="O428" s="4" t="str">
        <f>IF(J428&lt;-2.5%,L429+IF(AC$2="Yes",E429,0),"")</f>
        <v/>
      </c>
      <c r="P428" s="4">
        <f>IF(AND(I428&gt;5%,I428&lt;20%),N429-IF(AC$2="Yes",E429,0),"")</f>
        <v>5.9187058860413977E-2</v>
      </c>
      <c r="Q428" s="4">
        <f>IF(COUNT(O428:P428)=2,"",IF(COUNT(O428:P428)=1,SUM(O428:P428)+IF(AC$2="Yes",IF(O428&lt;&gt;"",E429,-E429),0),""))</f>
        <v>4.3938486238216612E-2</v>
      </c>
      <c r="R428" s="4" t="str">
        <f>IF(O428&lt;&gt;"",E429,"")</f>
        <v/>
      </c>
      <c r="S428" s="4">
        <f>IF(P428&lt;&gt;"",-E429,"")</f>
        <v>-1.5248572622197365E-2</v>
      </c>
      <c r="T428" s="4">
        <f t="shared" si="56"/>
        <v>-1.5248572622197365E-2</v>
      </c>
      <c r="U428" s="43">
        <f t="shared" si="57"/>
        <v>158.76806361978751</v>
      </c>
      <c r="V428" s="43">
        <f t="shared" si="58"/>
        <v>276.86765393907694</v>
      </c>
      <c r="W428" s="43">
        <f t="shared" si="59"/>
        <v>394.26310808349263</v>
      </c>
      <c r="X428" s="3">
        <f>U428/MAX(U$2:U428)-1</f>
        <v>0</v>
      </c>
      <c r="Y428" s="3">
        <f>V428/MAX(V$2:V428)-1</f>
        <v>0</v>
      </c>
      <c r="Z428" s="3">
        <f>W428/MAX(W$2:W428)-1</f>
        <v>0</v>
      </c>
      <c r="AA428" s="2"/>
      <c r="AF428" s="2"/>
      <c r="AG428" s="2"/>
      <c r="AH428" s="2"/>
      <c r="AI428" s="2"/>
    </row>
    <row r="429" spans="1:35" x14ac:dyDescent="0.25">
      <c r="A429" s="34">
        <v>41165</v>
      </c>
      <c r="B429" s="48">
        <v>14.05</v>
      </c>
      <c r="C429" s="4">
        <f t="shared" si="60"/>
        <v>-0.11075949367088611</v>
      </c>
      <c r="D429" s="41">
        <v>145.81</v>
      </c>
      <c r="E429" s="4">
        <f t="shared" si="61"/>
        <v>1.5248572622197365E-2</v>
      </c>
      <c r="F429" s="6">
        <v>14.9</v>
      </c>
      <c r="G429" s="6">
        <v>16.55</v>
      </c>
      <c r="H429" s="41">
        <v>15.801051866331518</v>
      </c>
      <c r="I429" s="4">
        <f>G429/F429-1</f>
        <v>0.11073825503355716</v>
      </c>
      <c r="J429" s="4">
        <f>F429/B429-1</f>
        <v>6.0498220640569311E-2</v>
      </c>
      <c r="K429" s="48">
        <v>18.920000000000002</v>
      </c>
      <c r="L429" s="4">
        <f t="shared" si="62"/>
        <v>-7.300342969132767E-2</v>
      </c>
      <c r="M429" s="48">
        <v>17.61</v>
      </c>
      <c r="N429" s="4">
        <f t="shared" ref="N429:N468" si="63">M429/M428-1</f>
        <v>7.4435631482611342E-2</v>
      </c>
      <c r="O429" s="4" t="str">
        <f>IF(J429&lt;-2.5%,L430+IF(AC$2="Yes",E430,0),"")</f>
        <v/>
      </c>
      <c r="P429" s="4">
        <f>IF(AND(I429&gt;5%,I429&lt;20%),N430-IF(AC$2="Yes",E430,0),"")</f>
        <v>-3.7961547198732126E-2</v>
      </c>
      <c r="Q429" s="4">
        <f>IF(COUNT(O429:P429)=2,"",IF(COUNT(O429:P429)=1,SUM(O429:P429)+IF(AC$2="Yes",IF(O429&lt;&gt;"",E430,-E430),0),""))</f>
        <v>-4.241940331285321E-2</v>
      </c>
      <c r="R429" s="4" t="str">
        <f>IF(O429&lt;&gt;"",E430,"")</f>
        <v/>
      </c>
      <c r="S429" s="4">
        <f>IF(P429&lt;&gt;"",-E430,"")</f>
        <v>-4.4578561141210837E-3</v>
      </c>
      <c r="T429" s="4">
        <f t="shared" si="56"/>
        <v>-4.4578561141210837E-3</v>
      </c>
      <c r="U429" s="43">
        <f t="shared" si="57"/>
        <v>158.76806361978751</v>
      </c>
      <c r="V429" s="43">
        <f t="shared" si="58"/>
        <v>266.35732942626646</v>
      </c>
      <c r="W429" s="43">
        <f t="shared" si="59"/>
        <v>377.53870229031992</v>
      </c>
      <c r="X429" s="3">
        <f>U429/MAX(U$2:U429)-1</f>
        <v>0</v>
      </c>
      <c r="Y429" s="3">
        <f>V429/MAX(V$2:V429)-1</f>
        <v>-3.7961547198732015E-2</v>
      </c>
      <c r="Z429" s="3">
        <f>W429/MAX(W$2:W429)-1</f>
        <v>-4.241940331285321E-2</v>
      </c>
      <c r="AA429" s="2"/>
      <c r="AF429" s="2"/>
      <c r="AG429" s="2"/>
      <c r="AH429" s="2"/>
      <c r="AI429" s="2"/>
    </row>
    <row r="430" spans="1:35" x14ac:dyDescent="0.25">
      <c r="A430" s="34">
        <v>41166</v>
      </c>
      <c r="B430" s="48">
        <v>14.51</v>
      </c>
      <c r="C430" s="4">
        <f t="shared" si="60"/>
        <v>3.2740213523131612E-2</v>
      </c>
      <c r="D430" s="41">
        <v>146.46</v>
      </c>
      <c r="E430" s="4">
        <f t="shared" si="61"/>
        <v>4.4578561141210837E-3</v>
      </c>
      <c r="F430" s="6">
        <v>15.75</v>
      </c>
      <c r="G430" s="6">
        <v>17.350000000000001</v>
      </c>
      <c r="H430" s="41">
        <v>15.566315163362152</v>
      </c>
      <c r="I430" s="4">
        <f>G430/F430-1</f>
        <v>0.10158730158730167</v>
      </c>
      <c r="J430" s="4">
        <f>F430/B430-1</f>
        <v>8.5458304617505254E-2</v>
      </c>
      <c r="K430" s="48">
        <v>19.489999999999998</v>
      </c>
      <c r="L430" s="4">
        <f t="shared" si="62"/>
        <v>3.0126849894291485E-2</v>
      </c>
      <c r="M430" s="48">
        <v>17.02</v>
      </c>
      <c r="N430" s="4">
        <f t="shared" si="63"/>
        <v>-3.3503691084611043E-2</v>
      </c>
      <c r="O430" s="4" t="str">
        <f>IF(J430&lt;-2.5%,L431+IF(AC$2="Yes",E431,0),"")</f>
        <v/>
      </c>
      <c r="P430" s="4">
        <f>IF(AND(I430&gt;5%,I430&lt;20%),N431-IF(AC$2="Yes",E431,0),"")</f>
        <v>7.5267098671619737E-3</v>
      </c>
      <c r="Q430" s="4">
        <f>IF(COUNT(O430:P430)=2,"",IF(COUNT(O430:P430)=1,SUM(O430:P430)+IF(AC$2="Yes",IF(O430&lt;&gt;"",E431,-E431),0),""))</f>
        <v>1.0940611273689393E-2</v>
      </c>
      <c r="R430" s="4" t="str">
        <f>IF(O430&lt;&gt;"",E431,"")</f>
        <v/>
      </c>
      <c r="S430" s="4">
        <f>IF(P430&lt;&gt;"",-E431,"")</f>
        <v>3.4139014065274198E-3</v>
      </c>
      <c r="T430" s="4">
        <f t="shared" si="56"/>
        <v>3.4139014065274198E-3</v>
      </c>
      <c r="U430" s="43">
        <f t="shared" si="57"/>
        <v>158.76806361978751</v>
      </c>
      <c r="V430" s="43">
        <f t="shared" si="58"/>
        <v>268.36212376585001</v>
      </c>
      <c r="W430" s="43">
        <f t="shared" si="59"/>
        <v>381.66920647285144</v>
      </c>
      <c r="X430" s="3">
        <f>U430/MAX(U$2:U430)-1</f>
        <v>0</v>
      </c>
      <c r="Y430" s="3">
        <f>V430/MAX(V$2:V430)-1</f>
        <v>-3.0720562883443603E-2</v>
      </c>
      <c r="Z430" s="3">
        <f>W430/MAX(W$2:W430)-1</f>
        <v>-3.1942886241271617E-2</v>
      </c>
      <c r="AA430" s="2"/>
      <c r="AF430" s="2"/>
      <c r="AG430" s="2"/>
      <c r="AH430" s="2"/>
      <c r="AI430" s="2"/>
    </row>
    <row r="431" spans="1:35" x14ac:dyDescent="0.25">
      <c r="A431" s="34">
        <v>41169</v>
      </c>
      <c r="B431" s="48">
        <v>14.59</v>
      </c>
      <c r="C431" s="4">
        <f t="shared" si="60"/>
        <v>5.5134390075810558E-3</v>
      </c>
      <c r="D431" s="41">
        <v>145.96</v>
      </c>
      <c r="E431" s="4">
        <f t="shared" si="61"/>
        <v>-3.4139014065274198E-3</v>
      </c>
      <c r="F431" s="6">
        <v>15</v>
      </c>
      <c r="G431" s="6">
        <v>17.05</v>
      </c>
      <c r="H431" s="41">
        <v>15.388803315478125</v>
      </c>
      <c r="I431" s="4">
        <f>G431/F431-1</f>
        <v>0.13666666666666671</v>
      </c>
      <c r="J431" s="4">
        <f>F431/B431-1</f>
        <v>2.8101439342015144E-2</v>
      </c>
      <c r="K431" s="48">
        <v>19.38</v>
      </c>
      <c r="L431" s="4">
        <f t="shared" si="62"/>
        <v>-5.6439199589533029E-3</v>
      </c>
      <c r="M431" s="48">
        <v>17.09</v>
      </c>
      <c r="N431" s="4">
        <f t="shared" si="63"/>
        <v>4.1128084606345539E-3</v>
      </c>
      <c r="O431" s="4" t="str">
        <f>IF(J431&lt;-2.5%,L432+IF(AC$2="Yes",E432,0),"")</f>
        <v/>
      </c>
      <c r="P431" s="4">
        <f>IF(AND(I431&gt;5%,I431&lt;20%),N432-IF(AC$2="Yes",E432,0),"")</f>
        <v>2.715333088203109E-2</v>
      </c>
      <c r="Q431" s="4">
        <f>IF(COUNT(O431:P431)=2,"",IF(COUNT(O431:P431)=1,SUM(O431:P431)+IF(AC$2="Yes",IF(O431&lt;&gt;"",E432,-E432),0),""))</f>
        <v>2.7975473934922279E-2</v>
      </c>
      <c r="R431" s="4" t="str">
        <f>IF(O431&lt;&gt;"",E432,"")</f>
        <v/>
      </c>
      <c r="S431" s="4">
        <f>IF(P431&lt;&gt;"",-E432,"")</f>
        <v>8.2214305289118883E-4</v>
      </c>
      <c r="T431" s="4">
        <f t="shared" si="56"/>
        <v>8.2214305289118883E-4</v>
      </c>
      <c r="U431" s="43">
        <f t="shared" si="57"/>
        <v>158.76806361978751</v>
      </c>
      <c r="V431" s="43">
        <f t="shared" si="58"/>
        <v>275.64904930866874</v>
      </c>
      <c r="W431" s="43">
        <f t="shared" si="59"/>
        <v>392.34658341029518</v>
      </c>
      <c r="X431" s="3">
        <f>U431/MAX(U$2:U431)-1</f>
        <v>0</v>
      </c>
      <c r="Y431" s="3">
        <f>V431/MAX(V$2:V431)-1</f>
        <v>-4.4013976102689201E-3</v>
      </c>
      <c r="Z431" s="3">
        <f>W431/MAX(W$2:W431)-1</f>
        <v>-4.861029687798224E-3</v>
      </c>
      <c r="AA431" s="2"/>
      <c r="AF431" s="2"/>
      <c r="AG431" s="2"/>
      <c r="AH431" s="2"/>
      <c r="AI431" s="2"/>
    </row>
    <row r="432" spans="1:35" x14ac:dyDescent="0.25">
      <c r="A432" s="34">
        <v>41170</v>
      </c>
      <c r="B432" s="48">
        <v>14.18</v>
      </c>
      <c r="C432" s="4">
        <f t="shared" si="60"/>
        <v>-2.8101439342015144E-2</v>
      </c>
      <c r="D432" s="41">
        <v>145.84</v>
      </c>
      <c r="E432" s="4">
        <f t="shared" si="61"/>
        <v>-8.2214305289118883E-4</v>
      </c>
      <c r="F432" s="6">
        <v>16.25</v>
      </c>
      <c r="G432" s="6">
        <v>17.75</v>
      </c>
      <c r="H432" s="41">
        <v>15.169020894482102</v>
      </c>
      <c r="I432" s="4">
        <f>G432/F432-1</f>
        <v>9.2307692307692202E-2</v>
      </c>
      <c r="J432" s="4">
        <f>F432/B432-1</f>
        <v>0.1459802538787025</v>
      </c>
      <c r="K432" s="48">
        <v>18.91</v>
      </c>
      <c r="L432" s="4">
        <f t="shared" si="62"/>
        <v>-2.42518059855521E-2</v>
      </c>
      <c r="M432" s="48">
        <v>17.54</v>
      </c>
      <c r="N432" s="4">
        <f t="shared" si="63"/>
        <v>2.6331187829139902E-2</v>
      </c>
      <c r="O432" s="4" t="str">
        <f>IF(J432&lt;-2.5%,L433+IF(AC$2="Yes",E433,0),"")</f>
        <v/>
      </c>
      <c r="P432" s="4">
        <f>IF(AND(I432&gt;5%,I432&lt;20%),N433-IF(AC$2="Yes",E433,0),"")</f>
        <v>5.9170450302148403E-4</v>
      </c>
      <c r="Q432" s="4">
        <f>IF(COUNT(O432:P432)=2,"",IF(COUNT(O432:P432)=1,SUM(O432:P432)+IF(AC$2="Yes",IF(O432&lt;&gt;"",E433,-E433),0),""))</f>
        <v>4.3158150854871735E-5</v>
      </c>
      <c r="R432" s="4" t="str">
        <f>IF(O432&lt;&gt;"",E433,"")</f>
        <v/>
      </c>
      <c r="S432" s="4">
        <f>IF(P432&lt;&gt;"",-E433,"")</f>
        <v>-5.4854635216661229E-4</v>
      </c>
      <c r="T432" s="4">
        <f t="shared" si="56"/>
        <v>-5.4854635216661229E-4</v>
      </c>
      <c r="U432" s="43">
        <f t="shared" si="57"/>
        <v>158.76806361978751</v>
      </c>
      <c r="V432" s="43">
        <f t="shared" si="58"/>
        <v>275.81215209239826</v>
      </c>
      <c r="W432" s="43">
        <f t="shared" si="59"/>
        <v>392.36351636332938</v>
      </c>
      <c r="X432" s="3">
        <f>U432/MAX(U$2:U432)-1</f>
        <v>0</v>
      </c>
      <c r="Y432" s="3">
        <f>V432/MAX(V$2:V432)-1</f>
        <v>-3.8122974340329963E-3</v>
      </c>
      <c r="Z432" s="3">
        <f>W432/MAX(W$2:W432)-1</f>
        <v>-4.8180813299959491E-3</v>
      </c>
      <c r="AA432" s="2"/>
      <c r="AF432" s="2"/>
      <c r="AG432" s="2"/>
      <c r="AH432" s="2"/>
      <c r="AI432" s="2"/>
    </row>
    <row r="433" spans="1:35" x14ac:dyDescent="0.25">
      <c r="A433" s="34">
        <v>41171</v>
      </c>
      <c r="B433" s="48">
        <v>13.88</v>
      </c>
      <c r="C433" s="4">
        <f t="shared" si="60"/>
        <v>-2.1156558533145242E-2</v>
      </c>
      <c r="D433" s="41">
        <v>145.91999999999999</v>
      </c>
      <c r="E433" s="4">
        <f t="shared" si="61"/>
        <v>5.4854635216661229E-4</v>
      </c>
      <c r="F433" s="6">
        <v>16.05</v>
      </c>
      <c r="G433" s="6">
        <v>17.7</v>
      </c>
      <c r="H433" s="41">
        <v>14.934653459121721</v>
      </c>
      <c r="I433" s="4">
        <f>G433/F433-1</f>
        <v>0.10280373831775691</v>
      </c>
      <c r="J433" s="4">
        <f>F433/B433-1</f>
        <v>0.15634005763688763</v>
      </c>
      <c r="K433" s="48">
        <v>18.86</v>
      </c>
      <c r="L433" s="4">
        <f t="shared" si="62"/>
        <v>-2.6441036488630276E-3</v>
      </c>
      <c r="M433" s="48">
        <v>17.559999999999999</v>
      </c>
      <c r="N433" s="4">
        <f t="shared" si="63"/>
        <v>1.1402508551880963E-3</v>
      </c>
      <c r="O433" s="4" t="str">
        <f>IF(J433&lt;-2.5%,L434+IF(AC$2="Yes",E434,0),"")</f>
        <v/>
      </c>
      <c r="P433" s="4">
        <f>IF(AND(I433&gt;5%,I433&lt;20%),N434-IF(AC$2="Yes",E434,0),"")</f>
        <v>1.018203877432744E-2</v>
      </c>
      <c r="Q433" s="4">
        <f>IF(COUNT(O433:P433)=2,"",IF(COUNT(O433:P433)=1,SUM(O433:P433)+IF(AC$2="Yes",IF(O433&lt;&gt;"",E434,-E434),0),""))</f>
        <v>1.0113508072572941E-2</v>
      </c>
      <c r="R433" s="4" t="str">
        <f>IF(O433&lt;&gt;"",E434,"")</f>
        <v/>
      </c>
      <c r="S433" s="4">
        <f>IF(P433&lt;&gt;"",-E434,"")</f>
        <v>-6.8530701754498935E-5</v>
      </c>
      <c r="T433" s="4">
        <f t="shared" si="56"/>
        <v>-6.8530701754498935E-5</v>
      </c>
      <c r="U433" s="43">
        <f t="shared" si="57"/>
        <v>158.76806361978751</v>
      </c>
      <c r="V433" s="43">
        <f t="shared" si="58"/>
        <v>278.62048211943375</v>
      </c>
      <c r="W433" s="43">
        <f t="shared" si="59"/>
        <v>396.33168795345301</v>
      </c>
      <c r="X433" s="3">
        <f>U433/MAX(U$2:U433)-1</f>
        <v>0</v>
      </c>
      <c r="Y433" s="3">
        <f>V433/MAX(V$2:V433)-1</f>
        <v>0</v>
      </c>
      <c r="Z433" s="3">
        <f>W433/MAX(W$2:W433)-1</f>
        <v>0</v>
      </c>
      <c r="AA433" s="2"/>
      <c r="AF433" s="2"/>
      <c r="AG433" s="2"/>
      <c r="AH433" s="2"/>
      <c r="AI433" s="2"/>
    </row>
    <row r="434" spans="1:35" x14ac:dyDescent="0.25">
      <c r="A434" s="34">
        <v>41172</v>
      </c>
      <c r="B434" s="48">
        <v>14.07</v>
      </c>
      <c r="C434" s="4">
        <f t="shared" si="60"/>
        <v>1.36887608069165E-2</v>
      </c>
      <c r="D434" s="41">
        <v>145.93</v>
      </c>
      <c r="E434" s="4">
        <f t="shared" si="61"/>
        <v>6.8530701754498935E-5</v>
      </c>
      <c r="F434" s="6">
        <v>16.399999999999999</v>
      </c>
      <c r="G434" s="6">
        <v>18.05</v>
      </c>
      <c r="H434" s="41">
        <v>14.777443739281408</v>
      </c>
      <c r="I434" s="4">
        <f>G434/F434-1</f>
        <v>0.10060975609756118</v>
      </c>
      <c r="J434" s="4">
        <f>F434/B434-1</f>
        <v>0.16560056858564298</v>
      </c>
      <c r="K434" s="48">
        <v>18.66</v>
      </c>
      <c r="L434" s="4">
        <f t="shared" si="62"/>
        <v>-1.0604453870625585E-2</v>
      </c>
      <c r="M434" s="48">
        <v>17.739999999999998</v>
      </c>
      <c r="N434" s="4">
        <f t="shared" si="63"/>
        <v>1.0250569476081939E-2</v>
      </c>
      <c r="O434" s="4" t="str">
        <f>IF(J434&lt;-2.5%,L435+IF(AC$2="Yes",E435,0),"")</f>
        <v/>
      </c>
      <c r="P434" s="4">
        <f>IF(AND(I434&gt;5%,I434&lt;20%),N435-IF(AC$2="Yes",E435,0),"")</f>
        <v>7.7392281870407587E-3</v>
      </c>
      <c r="Q434" s="4">
        <f>IF(COUNT(O434:P434)=2,"",IF(COUNT(O434:P434)=1,SUM(O434:P434)+IF(AC$2="Yes",IF(O434&lt;&gt;"",E435,-E435),0),""))</f>
        <v>8.1503842207555355E-3</v>
      </c>
      <c r="R434" s="4" t="str">
        <f>IF(O434&lt;&gt;"",E435,"")</f>
        <v/>
      </c>
      <c r="S434" s="4">
        <f>IF(P434&lt;&gt;"",-E435,"")</f>
        <v>4.1115603371477683E-4</v>
      </c>
      <c r="T434" s="4">
        <f t="shared" si="56"/>
        <v>4.1115603371477683E-4</v>
      </c>
      <c r="U434" s="43">
        <f t="shared" si="57"/>
        <v>158.76806361978751</v>
      </c>
      <c r="V434" s="43">
        <f t="shared" si="58"/>
        <v>280.77678960813932</v>
      </c>
      <c r="W434" s="43">
        <f t="shared" si="59"/>
        <v>399.56194348913425</v>
      </c>
      <c r="X434" s="3">
        <f>U434/MAX(U$2:U434)-1</f>
        <v>0</v>
      </c>
      <c r="Y434" s="3">
        <f>V434/MAX(V$2:V434)-1</f>
        <v>0</v>
      </c>
      <c r="Z434" s="3">
        <f>W434/MAX(W$2:W434)-1</f>
        <v>0</v>
      </c>
      <c r="AA434" s="2"/>
      <c r="AF434" s="2"/>
      <c r="AG434" s="2"/>
      <c r="AH434" s="2"/>
      <c r="AI434" s="2"/>
    </row>
    <row r="435" spans="1:35" x14ac:dyDescent="0.25">
      <c r="A435" s="34">
        <v>41173</v>
      </c>
      <c r="B435" s="48">
        <v>13.98</v>
      </c>
      <c r="C435" s="4">
        <f t="shared" si="60"/>
        <v>-6.3965884861406641E-3</v>
      </c>
      <c r="D435" s="41">
        <v>145.87</v>
      </c>
      <c r="E435" s="4">
        <f t="shared" si="61"/>
        <v>-4.1115603371477683E-4</v>
      </c>
      <c r="F435" s="6">
        <v>16.05</v>
      </c>
      <c r="G435" s="6">
        <v>17.899999999999999</v>
      </c>
      <c r="H435" s="41">
        <v>14.63245396850297</v>
      </c>
      <c r="I435" s="4">
        <f>G435/F435-1</f>
        <v>0.11526479750778806</v>
      </c>
      <c r="J435" s="4">
        <f>F435/B435-1</f>
        <v>0.14806866952789699</v>
      </c>
      <c r="K435" s="48">
        <v>18.55</v>
      </c>
      <c r="L435" s="4">
        <f t="shared" si="62"/>
        <v>-5.8949624866023731E-3</v>
      </c>
      <c r="M435" s="48">
        <v>17.87</v>
      </c>
      <c r="N435" s="4">
        <f t="shared" si="63"/>
        <v>7.3280721533259818E-3</v>
      </c>
      <c r="O435" s="4" t="str">
        <f>IF(J435&lt;-2.5%,L436+IF(AC$2="Yes",E436,0),"")</f>
        <v/>
      </c>
      <c r="P435" s="4">
        <f>IF(AND(I435&gt;5%,I435&lt;20%),N436-IF(AC$2="Yes",E436,0),"")</f>
        <v>1.3819328208047543E-2</v>
      </c>
      <c r="Q435" s="4">
        <f>IF(COUNT(O435:P435)=2,"",IF(COUNT(O435:P435)=1,SUM(O435:P435)+IF(AC$2="Yes",IF(O435&lt;&gt;"",E436,-E436),0),""))</f>
        <v>1.5327520434002206E-2</v>
      </c>
      <c r="R435" s="4" t="str">
        <f>IF(O435&lt;&gt;"",E436,"")</f>
        <v/>
      </c>
      <c r="S435" s="4">
        <f>IF(P435&lt;&gt;"",-E436,"")</f>
        <v>1.5081922259546632E-3</v>
      </c>
      <c r="T435" s="4">
        <f t="shared" si="56"/>
        <v>1.5081922259546632E-3</v>
      </c>
      <c r="U435" s="43">
        <f t="shared" si="57"/>
        <v>158.76806361978751</v>
      </c>
      <c r="V435" s="43">
        <f t="shared" si="58"/>
        <v>284.65693621693617</v>
      </c>
      <c r="W435" s="43">
        <f t="shared" si="59"/>
        <v>405.68623734261359</v>
      </c>
      <c r="X435" s="3">
        <f>U435/MAX(U$2:U435)-1</f>
        <v>0</v>
      </c>
      <c r="Y435" s="3">
        <f>V435/MAX(V$2:V435)-1</f>
        <v>0</v>
      </c>
      <c r="Z435" s="3">
        <f>W435/MAX(W$2:W435)-1</f>
        <v>0</v>
      </c>
      <c r="AA435" s="2"/>
      <c r="AF435" s="2"/>
      <c r="AG435" s="2"/>
      <c r="AH435" s="2"/>
      <c r="AI435" s="2"/>
    </row>
    <row r="436" spans="1:35" x14ac:dyDescent="0.25">
      <c r="A436" s="34">
        <v>41176</v>
      </c>
      <c r="B436" s="48">
        <v>14.15</v>
      </c>
      <c r="C436" s="4">
        <f t="shared" si="60"/>
        <v>1.2160228898426384E-2</v>
      </c>
      <c r="D436" s="43">
        <v>145.65</v>
      </c>
      <c r="E436" s="4">
        <f t="shared" si="61"/>
        <v>-1.5081922259546632E-3</v>
      </c>
      <c r="F436" s="6">
        <v>15.9</v>
      </c>
      <c r="G436" s="6">
        <v>17.600000000000001</v>
      </c>
      <c r="H436" s="41">
        <v>14.544735065138793</v>
      </c>
      <c r="I436" s="4">
        <f>G436/F436-1</f>
        <v>0.10691823899371067</v>
      </c>
      <c r="J436" s="4">
        <f>F436/B436-1</f>
        <v>0.12367491166077738</v>
      </c>
      <c r="K436" s="48">
        <v>18.29</v>
      </c>
      <c r="L436" s="4">
        <f t="shared" si="62"/>
        <v>-1.4016172506738589E-2</v>
      </c>
      <c r="M436" s="48">
        <v>18.09</v>
      </c>
      <c r="N436" s="4">
        <f t="shared" si="63"/>
        <v>1.231113598209288E-2</v>
      </c>
      <c r="O436" s="4" t="str">
        <f>IF(J436&lt;-2.5%,L437+IF(AC$2="Yes",E437,0),"")</f>
        <v/>
      </c>
      <c r="P436" s="4">
        <f>IF(AND(I436&gt;5%,I436&lt;20%),N437-IF(AC$2="Yes",E437,0),"")</f>
        <v>-6.3432124194225059E-2</v>
      </c>
      <c r="Q436" s="4">
        <f>IF(COUNT(O436:P436)=2,"",IF(COUNT(O436:P436)=1,SUM(O436:P436)+IF(AC$2="Yes",IF(O436&lt;&gt;"",E437,-E437),0),""))</f>
        <v>-5.2790174314376048E-2</v>
      </c>
      <c r="R436" s="4" t="str">
        <f>IF(O436&lt;&gt;"",E437,"")</f>
        <v/>
      </c>
      <c r="S436" s="4">
        <f>IF(P436&lt;&gt;"",-E437,"")</f>
        <v>1.0641949879849011E-2</v>
      </c>
      <c r="T436" s="4">
        <f t="shared" si="56"/>
        <v>1.0641949879849011E-2</v>
      </c>
      <c r="U436" s="43">
        <f t="shared" si="57"/>
        <v>158.76806361978751</v>
      </c>
      <c r="V436" s="43">
        <f t="shared" si="58"/>
        <v>266.6005420860759</v>
      </c>
      <c r="W436" s="43">
        <f t="shared" si="59"/>
        <v>384.26999015635369</v>
      </c>
      <c r="X436" s="3">
        <f>U436/MAX(U$2:U436)-1</f>
        <v>0</v>
      </c>
      <c r="Y436" s="3">
        <f>V436/MAX(V$2:V436)-1</f>
        <v>-6.3432124194224948E-2</v>
      </c>
      <c r="Z436" s="3">
        <f>W436/MAX(W$2:W436)-1</f>
        <v>-5.2790174314376048E-2</v>
      </c>
      <c r="AA436" s="2"/>
      <c r="AF436" s="2"/>
      <c r="AG436" s="2"/>
      <c r="AH436" s="2"/>
      <c r="AI436" s="2"/>
    </row>
    <row r="437" spans="1:35" x14ac:dyDescent="0.25">
      <c r="A437" s="34">
        <v>41177</v>
      </c>
      <c r="B437" s="48">
        <v>15.43</v>
      </c>
      <c r="C437" s="4">
        <f t="shared" si="60"/>
        <v>9.0459363957597017E-2</v>
      </c>
      <c r="D437" s="43">
        <v>144.1</v>
      </c>
      <c r="E437" s="4">
        <f t="shared" si="61"/>
        <v>-1.0641949879849011E-2</v>
      </c>
      <c r="F437" s="6">
        <v>17.25</v>
      </c>
      <c r="G437" s="6">
        <v>18.399999999999999</v>
      </c>
      <c r="H437" s="41">
        <v>14.70569232602265</v>
      </c>
      <c r="I437" s="4">
        <f>G437/F437-1</f>
        <v>6.6666666666666652E-2</v>
      </c>
      <c r="J437" s="4">
        <f>F437/B437-1</f>
        <v>0.11795204147764093</v>
      </c>
      <c r="K437" s="48">
        <v>19.690000000000001</v>
      </c>
      <c r="L437" s="4">
        <f t="shared" si="62"/>
        <v>7.6544559868780837E-2</v>
      </c>
      <c r="M437" s="48">
        <v>16.75</v>
      </c>
      <c r="N437" s="4">
        <f t="shared" si="63"/>
        <v>-7.407407407407407E-2</v>
      </c>
      <c r="O437" s="4" t="str">
        <f>IF(J437&lt;-2.5%,L438+IF(AC$2="Yes",E438,0),"")</f>
        <v/>
      </c>
      <c r="P437" s="4">
        <f>IF(AND(I437&gt;5%,I437&lt;20%),N438-IF(AC$2="Yes",E438,0),"")</f>
        <v>-3.3781888613835798E-2</v>
      </c>
      <c r="Q437" s="4">
        <f>IF(COUNT(O437:P437)=2,"",IF(COUNT(O437:P437)=1,SUM(O437:P437)+IF(AC$2="Yes",IF(O437&lt;&gt;"",E438,-E438),0),""))</f>
        <v>-2.8160792153044678E-2</v>
      </c>
      <c r="R437" s="4" t="str">
        <f>IF(O437&lt;&gt;"",E438,"")</f>
        <v/>
      </c>
      <c r="S437" s="4">
        <f>IF(P437&lt;&gt;"",-E438,"")</f>
        <v>5.6210964607911196E-3</v>
      </c>
      <c r="T437" s="4">
        <f t="shared" si="56"/>
        <v>5.6210964607911196E-3</v>
      </c>
      <c r="U437" s="43">
        <f t="shared" si="57"/>
        <v>158.76806361978751</v>
      </c>
      <c r="V437" s="43">
        <f t="shared" si="58"/>
        <v>257.59427226893587</v>
      </c>
      <c r="W437" s="43">
        <f t="shared" si="59"/>
        <v>373.44864283290809</v>
      </c>
      <c r="X437" s="3">
        <f>U437/MAX(U$2:U437)-1</f>
        <v>0</v>
      </c>
      <c r="Y437" s="3">
        <f>V437/MAX(V$2:V437)-1</f>
        <v>-9.5071155853992395E-2</v>
      </c>
      <c r="Z437" s="3">
        <f>W437/MAX(W$2:W437)-1</f>
        <v>-7.9464353340830574E-2</v>
      </c>
      <c r="AA437" s="2"/>
      <c r="AF437" s="2"/>
      <c r="AG437" s="2"/>
      <c r="AH437" s="2"/>
      <c r="AI437" s="2"/>
    </row>
    <row r="438" spans="1:35" x14ac:dyDescent="0.25">
      <c r="A438" s="34">
        <v>41178</v>
      </c>
      <c r="B438" s="48">
        <v>16.809999999999999</v>
      </c>
      <c r="C438" s="4">
        <f t="shared" si="60"/>
        <v>8.9436163318211248E-2</v>
      </c>
      <c r="D438" s="43">
        <v>143.29</v>
      </c>
      <c r="E438" s="4">
        <f t="shared" si="61"/>
        <v>-5.6210964607911196E-3</v>
      </c>
      <c r="F438" s="6">
        <v>17.7</v>
      </c>
      <c r="G438" s="6">
        <v>18.899999999999999</v>
      </c>
      <c r="H438" s="41">
        <v>15.088293721291258</v>
      </c>
      <c r="I438" s="4">
        <f>G438/F438-1</f>
        <v>6.7796610169491567E-2</v>
      </c>
      <c r="J438" s="4">
        <f>F438/B438-1</f>
        <v>5.2944675788221263E-2</v>
      </c>
      <c r="K438" s="48">
        <v>20.47</v>
      </c>
      <c r="L438" s="4">
        <f t="shared" si="62"/>
        <v>3.961401726764846E-2</v>
      </c>
      <c r="M438" s="48">
        <v>16.09</v>
      </c>
      <c r="N438" s="4">
        <f t="shared" si="63"/>
        <v>-3.9402985074626917E-2</v>
      </c>
      <c r="O438" s="4" t="str">
        <f>IF(J438&lt;-2.5%,L439+IF(AC$2="Yes",E439,0),"")</f>
        <v/>
      </c>
      <c r="P438" s="4">
        <f>IF(AND(I438&gt;5%,I438&lt;20%),N439-IF(AC$2="Yes",E439,0),"")</f>
        <v>8.0075128730363598E-2</v>
      </c>
      <c r="Q438" s="4">
        <f>IF(COUNT(O438:P438)=2,"",IF(COUNT(O438:P438)=1,SUM(O438:P438)+IF(AC$2="Yes",IF(O438&lt;&gt;"",E439,-E439),0),""))</f>
        <v>7.0653675732945898E-2</v>
      </c>
      <c r="R438" s="4" t="str">
        <f>IF(O438&lt;&gt;"",E439,"")</f>
        <v/>
      </c>
      <c r="S438" s="4">
        <f>IF(P438&lt;&gt;"",-E439,"")</f>
        <v>-9.4214529974177008E-3</v>
      </c>
      <c r="T438" s="4">
        <f t="shared" si="56"/>
        <v>-9.4214529974177008E-3</v>
      </c>
      <c r="U438" s="43">
        <f t="shared" si="57"/>
        <v>158.76806361978751</v>
      </c>
      <c r="V438" s="43">
        <f t="shared" si="58"/>
        <v>278.22116678107523</v>
      </c>
      <c r="W438" s="43">
        <f t="shared" si="59"/>
        <v>399.83416214653312</v>
      </c>
      <c r="X438" s="3">
        <f>U438/MAX(U$2:U438)-1</f>
        <v>0</v>
      </c>
      <c r="Y438" s="3">
        <f>V438/MAX(V$2:V438)-1</f>
        <v>-2.260886216718172E-2</v>
      </c>
      <c r="Z438" s="3">
        <f>W438/MAX(W$2:W438)-1</f>
        <v>-1.4425126261155996E-2</v>
      </c>
      <c r="AA438" s="2"/>
      <c r="AF438" s="2"/>
      <c r="AG438" s="2"/>
      <c r="AH438" s="2"/>
      <c r="AI438" s="2"/>
    </row>
    <row r="439" spans="1:35" x14ac:dyDescent="0.25">
      <c r="A439" s="34">
        <v>41179</v>
      </c>
      <c r="B439" s="48">
        <v>14.84</v>
      </c>
      <c r="C439" s="4">
        <f t="shared" si="60"/>
        <v>-0.11719214753123131</v>
      </c>
      <c r="D439" s="43">
        <v>144.63999999999999</v>
      </c>
      <c r="E439" s="4">
        <f t="shared" si="61"/>
        <v>9.4214529974177008E-3</v>
      </c>
      <c r="F439" s="6">
        <v>16.05</v>
      </c>
      <c r="G439" s="6">
        <v>17.7</v>
      </c>
      <c r="H439" s="41">
        <v>15.043149408329212</v>
      </c>
      <c r="I439" s="4">
        <f>G439/F439-1</f>
        <v>0.10280373831775691</v>
      </c>
      <c r="J439" s="4">
        <f>F439/B439-1</f>
        <v>8.1536388140161842E-2</v>
      </c>
      <c r="K439" s="48">
        <v>18.63</v>
      </c>
      <c r="L439" s="4">
        <f t="shared" si="62"/>
        <v>-8.98876404494382E-2</v>
      </c>
      <c r="M439" s="48">
        <v>17.53</v>
      </c>
      <c r="N439" s="4">
        <f t="shared" si="63"/>
        <v>8.9496581727781299E-2</v>
      </c>
      <c r="O439" s="4" t="str">
        <f>IF(J439&lt;-2.5%,L440+IF(AC$2="Yes",E440,0),"")</f>
        <v/>
      </c>
      <c r="P439" s="4">
        <f>IF(AND(I439&gt;5%,I439&lt;20%),N440-IF(AC$2="Yes",E440,0),"")</f>
        <v>-2.4460793191444341E-2</v>
      </c>
      <c r="Q439" s="4">
        <f>IF(COUNT(O439:P439)=2,"",IF(COUNT(O439:P439)=1,SUM(O439:P439)+IF(AC$2="Yes",IF(O439&lt;&gt;"",E440,-E440),0),""))</f>
        <v>-1.9828602925957672E-2</v>
      </c>
      <c r="R439" s="4" t="str">
        <f>IF(O439&lt;&gt;"",E440,"")</f>
        <v/>
      </c>
      <c r="S439" s="4">
        <f>IF(P439&lt;&gt;"",-E440,"")</f>
        <v>4.6321902654866687E-3</v>
      </c>
      <c r="T439" s="4">
        <f t="shared" si="56"/>
        <v>4.6321902654866687E-3</v>
      </c>
      <c r="U439" s="43">
        <f t="shared" si="57"/>
        <v>158.76806361978751</v>
      </c>
      <c r="V439" s="43">
        <f t="shared" si="58"/>
        <v>271.41565635896097</v>
      </c>
      <c r="W439" s="43">
        <f t="shared" si="59"/>
        <v>391.90600930909653</v>
      </c>
      <c r="X439" s="3">
        <f>U439/MAX(U$2:U439)-1</f>
        <v>0</v>
      </c>
      <c r="Y439" s="3">
        <f>V439/MAX(V$2:V439)-1</f>
        <v>-4.6516624656860905E-2</v>
      </c>
      <c r="Z439" s="3">
        <f>W439/MAX(W$2:W439)-1</f>
        <v>-3.3967699086324354E-2</v>
      </c>
      <c r="AA439" s="2"/>
      <c r="AF439" s="2"/>
      <c r="AG439" s="2"/>
      <c r="AH439" s="2"/>
      <c r="AI439" s="2"/>
    </row>
    <row r="440" spans="1:35" x14ac:dyDescent="0.25">
      <c r="A440" s="34">
        <v>41180</v>
      </c>
      <c r="B440" s="48">
        <v>15.73</v>
      </c>
      <c r="C440" s="4">
        <f t="shared" si="60"/>
        <v>5.9973045822102389E-2</v>
      </c>
      <c r="D440" s="43">
        <v>143.97</v>
      </c>
      <c r="E440" s="4">
        <f t="shared" si="61"/>
        <v>-4.6321902654866687E-3</v>
      </c>
      <c r="F440" s="6">
        <v>16.399999999999999</v>
      </c>
      <c r="G440" s="6">
        <v>18.05</v>
      </c>
      <c r="H440" s="41">
        <v>15.168031334087537</v>
      </c>
      <c r="I440" s="4">
        <f>G440/F440-1</f>
        <v>0.10060975609756118</v>
      </c>
      <c r="J440" s="4">
        <f>F440/B440-1</f>
        <v>4.25937698664971E-2</v>
      </c>
      <c r="K440" s="48">
        <v>19.22</v>
      </c>
      <c r="L440" s="4">
        <f t="shared" si="62"/>
        <v>3.1669350509930139E-2</v>
      </c>
      <c r="M440" s="48">
        <v>17.02</v>
      </c>
      <c r="N440" s="4">
        <f t="shared" si="63"/>
        <v>-2.909298345693101E-2</v>
      </c>
      <c r="O440" s="4" t="str">
        <f>IF(J440&lt;-2.5%,L441+IF(AC$2="Yes",E441,0),"")</f>
        <v/>
      </c>
      <c r="P440" s="4">
        <f>IF(AND(I440&gt;5%,I440&lt;20%),N441-IF(AC$2="Yes",E441,0),"")</f>
        <v>-1.3215231956455242E-2</v>
      </c>
      <c r="Q440" s="4">
        <f>IF(COUNT(O440:P440)=2,"",IF(COUNT(O440:P440)=1,SUM(O440:P440)+IF(AC$2="Yes",IF(O440&lt;&gt;"",E441,-E441),0),""))</f>
        <v>-1.5854670728421616E-2</v>
      </c>
      <c r="R440" s="4" t="str">
        <f>IF(O440&lt;&gt;"",E441,"")</f>
        <v/>
      </c>
      <c r="S440" s="4">
        <f>IF(P440&lt;&gt;"",-E441,"")</f>
        <v>-2.6394387719663737E-3</v>
      </c>
      <c r="T440" s="4">
        <f t="shared" si="56"/>
        <v>-2.6394387719663737E-3</v>
      </c>
      <c r="U440" s="43">
        <f t="shared" si="57"/>
        <v>158.76806361978751</v>
      </c>
      <c r="V440" s="43">
        <f t="shared" si="58"/>
        <v>267.82883550356377</v>
      </c>
      <c r="W440" s="43">
        <f t="shared" si="59"/>
        <v>385.69246857501105</v>
      </c>
      <c r="X440" s="3">
        <f>U440/MAX(U$2:U440)-1</f>
        <v>0</v>
      </c>
      <c r="Y440" s="3">
        <f>V440/MAX(V$2:V440)-1</f>
        <v>-5.9117128628644267E-2</v>
      </c>
      <c r="Z440" s="3">
        <f>W440/MAX(W$2:W440)-1</f>
        <v>-4.9283823130330195E-2</v>
      </c>
      <c r="AA440" s="2"/>
      <c r="AF440" s="2"/>
      <c r="AG440" s="2"/>
      <c r="AH440" s="2"/>
      <c r="AI440" s="2"/>
    </row>
    <row r="441" spans="1:35" x14ac:dyDescent="0.25">
      <c r="A441" s="49">
        <v>41183</v>
      </c>
      <c r="B441" s="48">
        <v>16.32</v>
      </c>
      <c r="C441" s="4">
        <f t="shared" si="60"/>
        <v>3.7507946598855701E-2</v>
      </c>
      <c r="D441" s="43">
        <v>144.35</v>
      </c>
      <c r="E441" s="4">
        <f t="shared" si="61"/>
        <v>2.6394387719663737E-3</v>
      </c>
      <c r="F441" s="6">
        <v>17</v>
      </c>
      <c r="G441" s="6">
        <v>18.25</v>
      </c>
      <c r="H441" s="41">
        <v>15.377480182435258</v>
      </c>
      <c r="I441" s="4">
        <f>G441/F441-1</f>
        <v>7.3529411764705843E-2</v>
      </c>
      <c r="J441" s="4">
        <f>F441/B441-1</f>
        <v>4.1666666666666741E-2</v>
      </c>
      <c r="K441" s="48">
        <v>19.37</v>
      </c>
      <c r="L441" s="4">
        <f t="shared" si="62"/>
        <v>7.804370447450637E-3</v>
      </c>
      <c r="M441" s="48">
        <v>16.84</v>
      </c>
      <c r="N441" s="4">
        <f t="shared" si="63"/>
        <v>-1.0575793184488869E-2</v>
      </c>
      <c r="O441" s="4" t="str">
        <f>IF(J441&lt;-2.5%,L442+IF(AC$2="Yes",E442,0),"")</f>
        <v/>
      </c>
      <c r="P441" s="4">
        <f>IF(AND(I441&gt;5%,I441&lt;20%),N442-IF(AC$2="Yes",E442,0),"")</f>
        <v>1.8557058548148264E-2</v>
      </c>
      <c r="Q441" s="4">
        <f>IF(COUNT(O441:P441)=2,"",IF(COUNT(O441:P441)=1,SUM(O441:P441)+IF(AC$2="Yes",IF(O441&lt;&gt;"",E442,-E442),0),""))</f>
        <v>1.751791757135579E-2</v>
      </c>
      <c r="R441" s="4" t="str">
        <f>IF(O441&lt;&gt;"",E442,"")</f>
        <v/>
      </c>
      <c r="S441" s="4">
        <f>IF(P441&lt;&gt;"",-E442,"")</f>
        <v>-1.0391409767924742E-3</v>
      </c>
      <c r="T441" s="4">
        <f t="shared" si="56"/>
        <v>-1.0391409767924742E-3</v>
      </c>
      <c r="U441" s="43">
        <f t="shared" si="57"/>
        <v>158.76806361978751</v>
      </c>
      <c r="V441" s="43">
        <f t="shared" si="58"/>
        <v>272.79895088488576</v>
      </c>
      <c r="W441" s="43">
        <f t="shared" si="59"/>
        <v>392.44899744740081</v>
      </c>
      <c r="X441" s="3">
        <f>U441/MAX(U$2:U441)-1</f>
        <v>0</v>
      </c>
      <c r="Y441" s="3">
        <f>V441/MAX(V$2:V441)-1</f>
        <v>-4.1657110097656269E-2</v>
      </c>
      <c r="Z441" s="3">
        <f>W441/MAX(W$2:W441)-1</f>
        <v>-3.2629255510172928E-2</v>
      </c>
      <c r="AA441" s="2"/>
      <c r="AF441" s="2"/>
      <c r="AG441" s="2"/>
      <c r="AH441" s="2"/>
      <c r="AI441" s="2"/>
    </row>
    <row r="442" spans="1:35" x14ac:dyDescent="0.25">
      <c r="A442" s="49">
        <v>41184</v>
      </c>
      <c r="B442" s="48">
        <v>15.71</v>
      </c>
      <c r="C442" s="4">
        <f t="shared" si="60"/>
        <v>-3.7377450980392135E-2</v>
      </c>
      <c r="D442" s="43">
        <v>144.5</v>
      </c>
      <c r="E442" s="4">
        <f t="shared" si="61"/>
        <v>1.0391409767924742E-3</v>
      </c>
      <c r="F442" s="6">
        <v>16.600000000000001</v>
      </c>
      <c r="G442" s="6">
        <v>17.850000000000001</v>
      </c>
      <c r="H442" s="41">
        <v>15.437938331083393</v>
      </c>
      <c r="I442" s="4">
        <f>G442/F442-1</f>
        <v>7.5301204819277157E-2</v>
      </c>
      <c r="J442" s="4">
        <f>F442/B442-1</f>
        <v>5.6651814131126743E-2</v>
      </c>
      <c r="K442" s="48">
        <v>18.97</v>
      </c>
      <c r="L442" s="4">
        <f t="shared" si="62"/>
        <v>-2.065049044914824E-2</v>
      </c>
      <c r="M442" s="48">
        <v>17.170000000000002</v>
      </c>
      <c r="N442" s="4">
        <f t="shared" si="63"/>
        <v>1.9596199524940738E-2</v>
      </c>
      <c r="O442" s="4" t="str">
        <f>IF(J442&lt;-2.5%,L443+IF(AC$2="Yes",E443,0),"")</f>
        <v/>
      </c>
      <c r="P442" s="4">
        <f>IF(AND(I442&gt;5%,I442&lt;20%),N443-IF(AC$2="Yes",E443,0),"")</f>
        <v>-6.1667066362236511E-6</v>
      </c>
      <c r="Q442" s="4">
        <f>IF(COUNT(O442:P442)=2,"",IF(COUNT(O442:P442)=1,SUM(O442:P442)+IF(AC$2="Yes",IF(O442&lt;&gt;"",E443,-E443),0),""))</f>
        <v>-4.0892116893351815E-3</v>
      </c>
      <c r="R442" s="4" t="str">
        <f>IF(O442&lt;&gt;"",E443,"")</f>
        <v/>
      </c>
      <c r="S442" s="4">
        <f>IF(P442&lt;&gt;"",-E443,"")</f>
        <v>-4.0830449826989579E-3</v>
      </c>
      <c r="T442" s="4">
        <f t="shared" si="56"/>
        <v>-4.0830449826989579E-3</v>
      </c>
      <c r="U442" s="43">
        <f t="shared" si="57"/>
        <v>158.76806361978751</v>
      </c>
      <c r="V442" s="43">
        <f t="shared" si="58"/>
        <v>272.79726861378498</v>
      </c>
      <c r="W442" s="43">
        <f t="shared" si="59"/>
        <v>390.84419041957102</v>
      </c>
      <c r="X442" s="3">
        <f>U442/MAX(U$2:U442)-1</f>
        <v>0</v>
      </c>
      <c r="Y442" s="3">
        <f>V442/MAX(V$2:V442)-1</f>
        <v>-4.1663019917115185E-2</v>
      </c>
      <c r="Z442" s="3">
        <f>W442/MAX(W$2:W442)-1</f>
        <v>-3.6585039266461616E-2</v>
      </c>
      <c r="AA442" s="2"/>
      <c r="AF442" s="2"/>
      <c r="AG442" s="2"/>
      <c r="AH442" s="2"/>
      <c r="AI442" s="2"/>
    </row>
    <row r="443" spans="1:35" x14ac:dyDescent="0.25">
      <c r="A443" s="49">
        <v>41185</v>
      </c>
      <c r="B443" s="48">
        <v>15.43</v>
      </c>
      <c r="C443" s="4">
        <f t="shared" si="60"/>
        <v>-1.7823042647994947E-2</v>
      </c>
      <c r="D443" s="43">
        <v>145.09</v>
      </c>
      <c r="E443" s="4">
        <f t="shared" si="61"/>
        <v>4.0830449826989579E-3</v>
      </c>
      <c r="F443" s="6">
        <v>16.45</v>
      </c>
      <c r="G443" s="6">
        <v>17.850000000000001</v>
      </c>
      <c r="H443" s="41">
        <v>15.436494998159139</v>
      </c>
      <c r="I443" s="4">
        <f>G443/F443-1</f>
        <v>8.5106382978723527E-2</v>
      </c>
      <c r="J443" s="4">
        <f>F443/B443-1</f>
        <v>6.6104990278677889E-2</v>
      </c>
      <c r="K443" s="48">
        <v>18.89</v>
      </c>
      <c r="L443" s="4">
        <f t="shared" si="62"/>
        <v>-4.2171850289930424E-3</v>
      </c>
      <c r="M443" s="48">
        <v>17.239999999999998</v>
      </c>
      <c r="N443" s="4">
        <f t="shared" si="63"/>
        <v>4.0768782760627342E-3</v>
      </c>
      <c r="O443" s="4" t="str">
        <f>IF(J443&lt;-2.5%,L444+IF(AC$2="Yes",E444,0),"")</f>
        <v/>
      </c>
      <c r="P443" s="4">
        <f>IF(AND(I443&gt;5%,I443&lt;20%),N444-IF(AC$2="Yes",E444,0),"")</f>
        <v>1.7774030648070704E-2</v>
      </c>
      <c r="Q443" s="4">
        <f>IF(COUNT(O443:P443)=2,"",IF(COUNT(O443:P443)=1,SUM(O443:P443)+IF(AC$2="Yes",IF(O443&lt;&gt;"",E444,-E444),0),""))</f>
        <v>1.0606065936512366E-2</v>
      </c>
      <c r="R443" s="4" t="str">
        <f>IF(O443&lt;&gt;"",E444,"")</f>
        <v/>
      </c>
      <c r="S443" s="4">
        <f>IF(P443&lt;&gt;"",-E444,"")</f>
        <v>-7.1679647115583389E-3</v>
      </c>
      <c r="T443" s="4">
        <f t="shared" si="56"/>
        <v>-7.1679647115583389E-3</v>
      </c>
      <c r="U443" s="43">
        <f t="shared" si="57"/>
        <v>158.76806361978751</v>
      </c>
      <c r="V443" s="43">
        <f t="shared" si="58"/>
        <v>277.64597562683639</v>
      </c>
      <c r="W443" s="43">
        <f t="shared" si="59"/>
        <v>394.98950967406381</v>
      </c>
      <c r="X443" s="3">
        <f>U443/MAX(U$2:U443)-1</f>
        <v>0</v>
      </c>
      <c r="Y443" s="3">
        <f>V443/MAX(V$2:V443)-1</f>
        <v>-2.462950906194239E-2</v>
      </c>
      <c r="Z443" s="3">
        <f>W443/MAX(W$2:W443)-1</f>
        <v>-2.6366996668699128E-2</v>
      </c>
      <c r="AA443" s="2"/>
      <c r="AF443" s="2"/>
      <c r="AG443" s="2"/>
      <c r="AH443" s="2"/>
      <c r="AI443" s="2"/>
    </row>
    <row r="444" spans="1:35" x14ac:dyDescent="0.25">
      <c r="A444" s="49">
        <v>41186</v>
      </c>
      <c r="B444" s="48">
        <v>14.55</v>
      </c>
      <c r="C444" s="4">
        <f t="shared" si="60"/>
        <v>-5.7031756318859261E-2</v>
      </c>
      <c r="D444" s="43">
        <v>146.13</v>
      </c>
      <c r="E444" s="4">
        <f t="shared" si="61"/>
        <v>7.1679647115583389E-3</v>
      </c>
      <c r="F444" s="6">
        <v>15.75</v>
      </c>
      <c r="G444" s="6">
        <v>17.3</v>
      </c>
      <c r="H444" s="41">
        <v>15.275314089402933</v>
      </c>
      <c r="I444" s="4">
        <f>G444/F444-1</f>
        <v>9.8412698412698507E-2</v>
      </c>
      <c r="J444" s="4">
        <f>F444/B444-1</f>
        <v>8.247422680412364E-2</v>
      </c>
      <c r="K444" s="48">
        <v>18.440000000000001</v>
      </c>
      <c r="L444" s="4">
        <f t="shared" si="62"/>
        <v>-2.3822128110111085E-2</v>
      </c>
      <c r="M444" s="48">
        <v>17.670000000000002</v>
      </c>
      <c r="N444" s="4">
        <f t="shared" si="63"/>
        <v>2.4941995359629043E-2</v>
      </c>
      <c r="O444" s="4" t="str">
        <f>IF(J444&lt;-2.5%,L445+IF(AC$2="Yes",E445,0),"")</f>
        <v/>
      </c>
      <c r="P444" s="4">
        <f>IF(AND(I444&gt;5%,I444&lt;20%),N445-IF(AC$2="Yes",E445,0),"")</f>
        <v>1.2947979779847962E-2</v>
      </c>
      <c r="Q444" s="4">
        <f>IF(COUNT(O444:P444)=2,"",IF(COUNT(O444:P444)=1,SUM(O444:P444)+IF(AC$2="Yes",IF(O444&lt;&gt;"",E445,-E445),0),""))</f>
        <v>1.2879547561959859E-2</v>
      </c>
      <c r="R444" s="4" t="str">
        <f>IF(O444&lt;&gt;"",E445,"")</f>
        <v/>
      </c>
      <c r="S444" s="4">
        <f>IF(P444&lt;&gt;"",-E445,"")</f>
        <v>-6.8432217888103608E-5</v>
      </c>
      <c r="T444" s="4">
        <f t="shared" si="56"/>
        <v>-6.8432217888103608E-5</v>
      </c>
      <c r="U444" s="43">
        <f t="shared" si="57"/>
        <v>158.76806361978751</v>
      </c>
      <c r="V444" s="43">
        <f t="shared" si="58"/>
        <v>281.2409301052088</v>
      </c>
      <c r="W444" s="43">
        <f t="shared" si="59"/>
        <v>400.07679585038613</v>
      </c>
      <c r="X444" s="3">
        <f>U444/MAX(U$2:U444)-1</f>
        <v>0</v>
      </c>
      <c r="Y444" s="3">
        <f>V444/MAX(V$2:V444)-1</f>
        <v>-1.2000431667416156E-2</v>
      </c>
      <c r="Z444" s="3">
        <f>W444/MAX(W$2:W444)-1</f>
        <v>-1.3827044094399832E-2</v>
      </c>
      <c r="AA444" s="2"/>
      <c r="AF444" s="2"/>
      <c r="AG444" s="2"/>
      <c r="AH444" s="2"/>
      <c r="AI444" s="2"/>
    </row>
    <row r="445" spans="1:35" x14ac:dyDescent="0.25">
      <c r="A445" s="49">
        <v>41187</v>
      </c>
      <c r="B445" s="48">
        <v>14.33</v>
      </c>
      <c r="C445" s="4">
        <f t="shared" si="60"/>
        <v>-1.5120274914089404E-2</v>
      </c>
      <c r="D445" s="44">
        <v>146.13999999999999</v>
      </c>
      <c r="E445" s="4">
        <f t="shared" si="61"/>
        <v>6.8432217888103608E-5</v>
      </c>
      <c r="F445" s="6">
        <v>15.75</v>
      </c>
      <c r="G445" s="6">
        <v>17.2</v>
      </c>
      <c r="H445" s="41">
        <v>15.103438800420582</v>
      </c>
      <c r="I445" s="4">
        <f>G445/F445-1</f>
        <v>9.2063492063491958E-2</v>
      </c>
      <c r="J445" s="4">
        <f>F445/B445-1</f>
        <v>9.9092812281926124E-2</v>
      </c>
      <c r="K445" s="48">
        <v>18.190000000000001</v>
      </c>
      <c r="L445" s="4">
        <f t="shared" si="62"/>
        <v>-1.3557483731019504E-2</v>
      </c>
      <c r="M445" s="48">
        <v>17.899999999999999</v>
      </c>
      <c r="N445" s="4">
        <f t="shared" si="63"/>
        <v>1.3016411997736066E-2</v>
      </c>
      <c r="O445" s="4" t="str">
        <f>IF(J445&lt;-2.5%,L446+IF(AC$2="Yes",E446,0),"")</f>
        <v/>
      </c>
      <c r="P445" s="4">
        <f>IF(AND(I445&gt;5%,I445&lt;20%),N446-IF(AC$2="Yes",E446,0),"")</f>
        <v>-7.1931483776556115E-3</v>
      </c>
      <c r="Q445" s="4">
        <f>IF(COUNT(O445:P445)=2,"",IF(COUNT(O445:P445)=1,SUM(O445:P445)+IF(AC$2="Yes",IF(O445&lt;&gt;"",E446,-E446),0),""))</f>
        <v>-3.7717716156465686E-3</v>
      </c>
      <c r="R445" s="4" t="str">
        <f>IF(O445&lt;&gt;"",E446,"")</f>
        <v/>
      </c>
      <c r="S445" s="4">
        <f>IF(P445&lt;&gt;"",-E446,"")</f>
        <v>3.4213767620090429E-3</v>
      </c>
      <c r="T445" s="4">
        <f t="shared" si="56"/>
        <v>3.4213767620090429E-3</v>
      </c>
      <c r="U445" s="43">
        <f t="shared" si="57"/>
        <v>158.76806361978751</v>
      </c>
      <c r="V445" s="43">
        <f t="shared" si="58"/>
        <v>279.21792236509219</v>
      </c>
      <c r="W445" s="43">
        <f t="shared" si="59"/>
        <v>398.56779754771884</v>
      </c>
      <c r="X445" s="3">
        <f>U445/MAX(U$2:U445)-1</f>
        <v>0</v>
      </c>
      <c r="Y445" s="3">
        <f>V445/MAX(V$2:V445)-1</f>
        <v>-1.9107259159491963E-2</v>
      </c>
      <c r="Z445" s="3">
        <f>W445/MAX(W$2:W445)-1</f>
        <v>-1.754666325760279E-2</v>
      </c>
      <c r="AA445" s="2"/>
      <c r="AF445" s="2"/>
      <c r="AG445" s="2"/>
      <c r="AH445" s="2"/>
      <c r="AI445" s="2"/>
    </row>
    <row r="446" spans="1:35" x14ac:dyDescent="0.25">
      <c r="A446" s="49">
        <v>41190</v>
      </c>
      <c r="B446" s="48">
        <v>15.11</v>
      </c>
      <c r="C446" s="4">
        <f t="shared" si="60"/>
        <v>5.4431263084438131E-2</v>
      </c>
      <c r="D446" s="43">
        <v>145.63999999999999</v>
      </c>
      <c r="E446" s="4">
        <f t="shared" si="61"/>
        <v>-3.4213767620090429E-3</v>
      </c>
      <c r="F446" s="6">
        <v>15.95</v>
      </c>
      <c r="G446" s="6">
        <v>17.399999999999999</v>
      </c>
      <c r="H446" s="41">
        <v>15.104631745798658</v>
      </c>
      <c r="I446" s="4">
        <f>G446/F446-1</f>
        <v>9.0909090909090828E-2</v>
      </c>
      <c r="J446" s="4">
        <f>F446/B446-1</f>
        <v>5.5592322964923779E-2</v>
      </c>
      <c r="K446" s="48">
        <v>18.39</v>
      </c>
      <c r="L446" s="4">
        <f t="shared" si="62"/>
        <v>1.0995052226498103E-2</v>
      </c>
      <c r="M446" s="48">
        <v>17.71</v>
      </c>
      <c r="N446" s="4">
        <f t="shared" si="63"/>
        <v>-1.0614525139664654E-2</v>
      </c>
      <c r="O446" s="4" t="str">
        <f>IF(J446&lt;-2.5%,L447+IF(AC$2="Yes",E447,0),"")</f>
        <v/>
      </c>
      <c r="P446" s="4">
        <f>IF(AND(I446&gt;5%,I446&lt;20%),N447-IF(AC$2="Yes",E447,0),"")</f>
        <v>-3.3590867296371063E-2</v>
      </c>
      <c r="Q446" s="4">
        <f>IF(COUNT(O446:P446)=2,"",IF(COUNT(O446:P446)=1,SUM(O446:P446)+IF(AC$2="Yes",IF(O446&lt;&gt;"",E447,-E447),0),""))</f>
        <v>-2.3703473723176938E-2</v>
      </c>
      <c r="R446" s="4" t="str">
        <f>IF(O446&lt;&gt;"",E447,"")</f>
        <v/>
      </c>
      <c r="S446" s="4">
        <f>IF(P446&lt;&gt;"",-E447,"")</f>
        <v>9.8873935731941254E-3</v>
      </c>
      <c r="T446" s="4">
        <f t="shared" si="56"/>
        <v>9.8873935731941254E-3</v>
      </c>
      <c r="U446" s="43">
        <f t="shared" si="57"/>
        <v>158.76806361978751</v>
      </c>
      <c r="V446" s="43">
        <f t="shared" si="58"/>
        <v>269.83875018815792</v>
      </c>
      <c r="W446" s="43">
        <f t="shared" si="59"/>
        <v>389.12035623164201</v>
      </c>
      <c r="X446" s="3">
        <f>U446/MAX(U$2:U446)-1</f>
        <v>0</v>
      </c>
      <c r="Y446" s="3">
        <f>V446/MAX(V$2:V446)-1</f>
        <v>-5.2056297049039246E-2</v>
      </c>
      <c r="Z446" s="3">
        <f>W446/MAX(W$2:W446)-1</f>
        <v>-4.0834220109323582E-2</v>
      </c>
      <c r="AA446" s="2"/>
      <c r="AF446" s="2"/>
      <c r="AG446" s="2"/>
      <c r="AH446" s="2"/>
      <c r="AI446" s="2"/>
    </row>
    <row r="447" spans="1:35" x14ac:dyDescent="0.25">
      <c r="A447" s="49">
        <v>41191</v>
      </c>
      <c r="B447" s="48">
        <v>16.37</v>
      </c>
      <c r="C447" s="4">
        <f t="shared" si="60"/>
        <v>8.3388484447386002E-2</v>
      </c>
      <c r="D447" s="43">
        <v>144.19999999999999</v>
      </c>
      <c r="E447" s="4">
        <f t="shared" si="61"/>
        <v>-9.8873935731941254E-3</v>
      </c>
      <c r="F447" s="6">
        <v>16.649999999999999</v>
      </c>
      <c r="G447" s="6">
        <v>17.95</v>
      </c>
      <c r="H447" s="41">
        <v>15.334698701107992</v>
      </c>
      <c r="I447" s="4">
        <f>G447/F447-1</f>
        <v>7.8078078078078095E-2</v>
      </c>
      <c r="J447" s="4">
        <f>F447/B447-1</f>
        <v>1.7104459376908743E-2</v>
      </c>
      <c r="K447" s="48">
        <v>19.21</v>
      </c>
      <c r="L447" s="4">
        <f t="shared" si="62"/>
        <v>4.4589450788472096E-2</v>
      </c>
      <c r="M447" s="48">
        <v>16.940000000000001</v>
      </c>
      <c r="N447" s="4">
        <f t="shared" si="63"/>
        <v>-4.3478260869565188E-2</v>
      </c>
      <c r="O447" s="4" t="str">
        <f>IF(J447&lt;-2.5%,L448+IF(AC$2="Yes",E448,0),"")</f>
        <v/>
      </c>
      <c r="P447" s="4">
        <f>IF(AND(I447&gt;5%,I447&lt;20%),N448-IF(AC$2="Yes",E448,0),"")</f>
        <v>1.8776721954126829E-2</v>
      </c>
      <c r="Q447" s="4">
        <f>IF(COUNT(O447:P447)=2,"",IF(COUNT(O447:P447)=1,SUM(O447:P447)+IF(AC$2="Yes",IF(O447&lt;&gt;"",E448,-E448),0),""))</f>
        <v>2.5156749693377778E-2</v>
      </c>
      <c r="R447" s="4" t="str">
        <f>IF(O447&lt;&gt;"",E448,"")</f>
        <v/>
      </c>
      <c r="S447" s="4">
        <f>IF(P447&lt;&gt;"",-E448,"")</f>
        <v>6.3800277392509486E-3</v>
      </c>
      <c r="T447" s="4">
        <f t="shared" si="56"/>
        <v>6.3800277392509486E-3</v>
      </c>
      <c r="U447" s="43">
        <f t="shared" si="57"/>
        <v>158.76806361978751</v>
      </c>
      <c r="V447" s="43">
        <f t="shared" si="58"/>
        <v>274.90543737289005</v>
      </c>
      <c r="W447" s="43">
        <f t="shared" si="59"/>
        <v>398.90935963395941</v>
      </c>
      <c r="X447" s="3">
        <f>U447/MAX(U$2:U447)-1</f>
        <v>0</v>
      </c>
      <c r="Y447" s="3">
        <f>V447/MAX(V$2:V447)-1</f>
        <v>-3.4257021710563662E-2</v>
      </c>
      <c r="Z447" s="3">
        <f>W447/MAX(W$2:W447)-1</f>
        <v>-1.670472667016043E-2</v>
      </c>
      <c r="AA447" s="2"/>
      <c r="AF447" s="2"/>
      <c r="AG447" s="2"/>
      <c r="AH447" s="2"/>
      <c r="AI447" s="2"/>
    </row>
    <row r="448" spans="1:35" x14ac:dyDescent="0.25">
      <c r="A448" s="49">
        <v>41192</v>
      </c>
      <c r="B448" s="48">
        <v>16.29</v>
      </c>
      <c r="C448" s="4">
        <f t="shared" si="60"/>
        <v>-4.8869883934026248E-3</v>
      </c>
      <c r="D448" s="43">
        <v>143.28</v>
      </c>
      <c r="E448" s="4">
        <f t="shared" si="61"/>
        <v>-6.3800277392509486E-3</v>
      </c>
      <c r="F448" s="6">
        <v>16.7</v>
      </c>
      <c r="G448" s="6">
        <v>18.149999999999999</v>
      </c>
      <c r="H448" s="41">
        <v>15.508389846361085</v>
      </c>
      <c r="I448" s="4">
        <f>G448/F448-1</f>
        <v>8.6826347305389184E-2</v>
      </c>
      <c r="J448" s="4">
        <f>F448/B448-1</f>
        <v>2.516881522406389E-2</v>
      </c>
      <c r="K448" s="48">
        <v>18.97</v>
      </c>
      <c r="L448" s="4">
        <f t="shared" si="62"/>
        <v>-1.2493492972410314E-2</v>
      </c>
      <c r="M448" s="48">
        <v>17.149999999999999</v>
      </c>
      <c r="N448" s="4">
        <f t="shared" si="63"/>
        <v>1.2396694214875881E-2</v>
      </c>
      <c r="O448" s="4" t="str">
        <f>IF(J448&lt;-2.5%,L449+IF(AC$2="Yes",E449,0),"")</f>
        <v/>
      </c>
      <c r="P448" s="4">
        <f>IF(AND(I448&gt;5%,I448&lt;20%),N449-IF(AC$2="Yes",E449,0),"")</f>
        <v>1.1686550667168172E-2</v>
      </c>
      <c r="Q448" s="4">
        <f>IF(COUNT(O448:P448)=2,"",IF(COUNT(O448:P448)=1,SUM(O448:P448)+IF(AC$2="Yes",IF(O448&lt;&gt;"",E449,-E449),0),""))</f>
        <v>1.1128203375152523E-2</v>
      </c>
      <c r="R448" s="4" t="str">
        <f>IF(O448&lt;&gt;"",E449,"")</f>
        <v/>
      </c>
      <c r="S448" s="4">
        <f>IF(P448&lt;&gt;"",-E449,"")</f>
        <v>-5.5834729201564848E-4</v>
      </c>
      <c r="T448" s="4">
        <f t="shared" si="56"/>
        <v>-5.5834729201564848E-4</v>
      </c>
      <c r="U448" s="43">
        <f t="shared" si="57"/>
        <v>158.76806361978751</v>
      </c>
      <c r="V448" s="43">
        <f t="shared" si="58"/>
        <v>278.11813369542836</v>
      </c>
      <c r="W448" s="43">
        <f t="shared" si="59"/>
        <v>403.34850411621795</v>
      </c>
      <c r="X448" s="3">
        <f>U448/MAX(U$2:U448)-1</f>
        <v>0</v>
      </c>
      <c r="Y448" s="3">
        <f>V448/MAX(V$2:V448)-1</f>
        <v>-2.2970817463322302E-2</v>
      </c>
      <c r="Z448" s="3">
        <f>W448/MAX(W$2:W448)-1</f>
        <v>-5.7624168907197681E-3</v>
      </c>
      <c r="AA448" s="2"/>
      <c r="AF448" s="2"/>
      <c r="AG448" s="2"/>
      <c r="AH448" s="2"/>
      <c r="AI448" s="2"/>
    </row>
    <row r="449" spans="1:35" x14ac:dyDescent="0.25">
      <c r="A449" s="49">
        <v>41193</v>
      </c>
      <c r="B449" s="48">
        <v>15.59</v>
      </c>
      <c r="C449" s="4">
        <f t="shared" si="60"/>
        <v>-4.2971147943523635E-2</v>
      </c>
      <c r="D449" s="43">
        <v>143.36000000000001</v>
      </c>
      <c r="E449" s="4">
        <f t="shared" si="61"/>
        <v>5.5834729201564848E-4</v>
      </c>
      <c r="F449" s="6">
        <v>16.149999999999999</v>
      </c>
      <c r="G449" s="6">
        <v>17.5</v>
      </c>
      <c r="H449" s="41">
        <v>15.523228056113615</v>
      </c>
      <c r="I449" s="4">
        <f>G449/F449-1</f>
        <v>8.3591331269349922E-2</v>
      </c>
      <c r="J449" s="4">
        <f>F449/B449-1</f>
        <v>3.5920461834509254E-2</v>
      </c>
      <c r="K449" s="48">
        <v>18.72</v>
      </c>
      <c r="L449" s="4">
        <f t="shared" si="62"/>
        <v>-1.3178703215603549E-2</v>
      </c>
      <c r="M449" s="48">
        <v>17.36</v>
      </c>
      <c r="N449" s="4">
        <f t="shared" si="63"/>
        <v>1.224489795918382E-2</v>
      </c>
      <c r="O449" s="4" t="str">
        <f>IF(J449&lt;-2.5%,L450+IF(AC$2="Yes",E450,0),"")</f>
        <v/>
      </c>
      <c r="P449" s="4">
        <f>IF(AND(I449&gt;5%,I449&lt;20%),N450-IF(AC$2="Yes",E450,0),"")</f>
        <v>-7.6662406394006899E-3</v>
      </c>
      <c r="Q449" s="4">
        <f>IF(COUNT(O449:P449)=2,"",IF(COUNT(O449:P449)=1,SUM(O449:P449)+IF(AC$2="Yes",IF(O449&lt;&gt;"",E450,-E450),0),""))</f>
        <v>-4.3877808179719757E-3</v>
      </c>
      <c r="R449" s="4" t="str">
        <f>IF(O449&lt;&gt;"",E450,"")</f>
        <v/>
      </c>
      <c r="S449" s="4">
        <f>IF(P449&lt;&gt;"",-E450,"")</f>
        <v>3.2784598214287142E-3</v>
      </c>
      <c r="T449" s="4">
        <f t="shared" si="56"/>
        <v>3.2784598214287142E-3</v>
      </c>
      <c r="U449" s="43">
        <f t="shared" si="57"/>
        <v>158.76806361978751</v>
      </c>
      <c r="V449" s="43">
        <f t="shared" si="58"/>
        <v>275.98601315633817</v>
      </c>
      <c r="W449" s="43">
        <f t="shared" si="59"/>
        <v>401.57869928689911</v>
      </c>
      <c r="X449" s="3">
        <f>U449/MAX(U$2:U449)-1</f>
        <v>0</v>
      </c>
      <c r="Y449" s="3">
        <f>V449/MAX(V$2:V449)-1</f>
        <v>-3.0460958288365481E-2</v>
      </c>
      <c r="Z449" s="3">
        <f>W449/MAX(W$2:W449)-1</f>
        <v>-1.012491348639355E-2</v>
      </c>
      <c r="AA449" s="2"/>
      <c r="AF449" s="2"/>
      <c r="AG449" s="2"/>
      <c r="AH449" s="2"/>
      <c r="AI449" s="2"/>
    </row>
    <row r="450" spans="1:35" x14ac:dyDescent="0.25">
      <c r="A450" s="49">
        <v>41194</v>
      </c>
      <c r="B450" s="48">
        <v>16.14</v>
      </c>
      <c r="C450" s="4">
        <f t="shared" si="60"/>
        <v>3.527902501603597E-2</v>
      </c>
      <c r="D450" s="43">
        <v>142.88999999999999</v>
      </c>
      <c r="E450" s="4">
        <f t="shared" si="61"/>
        <v>-3.2784598214287142E-3</v>
      </c>
      <c r="F450" s="6">
        <v>16.600000000000001</v>
      </c>
      <c r="G450" s="6">
        <v>18</v>
      </c>
      <c r="H450" s="41">
        <v>15.635368409547503</v>
      </c>
      <c r="I450" s="4">
        <f>G450/F450-1</f>
        <v>8.43373493975903E-2</v>
      </c>
      <c r="J450" s="4">
        <f>F450/B450-1</f>
        <v>2.8500619578686548E-2</v>
      </c>
      <c r="K450" s="48">
        <v>18.920000000000002</v>
      </c>
      <c r="L450" s="4">
        <f t="shared" si="62"/>
        <v>1.0683760683760868E-2</v>
      </c>
      <c r="M450" s="48">
        <v>17.170000000000002</v>
      </c>
      <c r="N450" s="4">
        <f t="shared" si="63"/>
        <v>-1.0944700460829404E-2</v>
      </c>
      <c r="O450" s="4" t="str">
        <f>IF(J450&lt;-2.5%,L451+IF(AC$2="Yes",E451,0),"")</f>
        <v/>
      </c>
      <c r="P450" s="4">
        <f>IF(AND(I450&gt;5%,I450&lt;20%),N451-IF(AC$2="Yes",E451,0),"")</f>
        <v>2.7198997579420903E-2</v>
      </c>
      <c r="Q450" s="4">
        <f>IF(COUNT(O450:P450)=2,"",IF(COUNT(O450:P450)=1,SUM(O450:P450)+IF(AC$2="Yes",IF(O450&lt;&gt;"",E451,-E451),0),""))</f>
        <v>1.8870913038865123E-2</v>
      </c>
      <c r="R450" s="4" t="str">
        <f>IF(O450&lt;&gt;"",E451,"")</f>
        <v/>
      </c>
      <c r="S450" s="4">
        <f>IF(P450&lt;&gt;"",-E451,"")</f>
        <v>-8.3280845405557802E-3</v>
      </c>
      <c r="T450" s="4">
        <f t="shared" si="56"/>
        <v>-8.3280845405557802E-3</v>
      </c>
      <c r="U450" s="43">
        <f t="shared" si="57"/>
        <v>158.76806361978751</v>
      </c>
      <c r="V450" s="43">
        <f t="shared" si="58"/>
        <v>283.49255606013145</v>
      </c>
      <c r="W450" s="43">
        <f t="shared" si="59"/>
        <v>409.15685599940275</v>
      </c>
      <c r="X450" s="3">
        <f>U450/MAX(U$2:U450)-1</f>
        <v>0</v>
      </c>
      <c r="Y450" s="3">
        <f>V450/MAX(V$2:V450)-1</f>
        <v>-4.0904682396966097E-3</v>
      </c>
      <c r="Z450" s="3">
        <f>W450/MAX(W$2:W450)-1</f>
        <v>0</v>
      </c>
      <c r="AA450" s="2"/>
      <c r="AF450" s="2"/>
      <c r="AG450" s="2"/>
      <c r="AH450" s="2"/>
      <c r="AI450" s="2"/>
    </row>
    <row r="451" spans="1:35" x14ac:dyDescent="0.25">
      <c r="A451" s="49">
        <v>41197</v>
      </c>
      <c r="B451" s="48">
        <v>15.27</v>
      </c>
      <c r="C451" s="4">
        <f t="shared" si="60"/>
        <v>-5.390334572490707E-2</v>
      </c>
      <c r="D451" s="43">
        <v>144.08000000000001</v>
      </c>
      <c r="E451" s="4">
        <f t="shared" si="61"/>
        <v>8.3280845405557802E-3</v>
      </c>
      <c r="F451" s="6">
        <v>15.65</v>
      </c>
      <c r="G451" s="6">
        <v>17.149999999999999</v>
      </c>
      <c r="H451" s="41">
        <v>15.568937789629775</v>
      </c>
      <c r="I451" s="4">
        <f>G451/F451-1</f>
        <v>9.5846645367412053E-2</v>
      </c>
      <c r="J451" s="4">
        <f>F451/B451-1</f>
        <v>2.4885396201702825E-2</v>
      </c>
      <c r="K451" s="48">
        <v>18.23</v>
      </c>
      <c r="L451" s="4">
        <f t="shared" si="62"/>
        <v>-3.6469344608879517E-2</v>
      </c>
      <c r="M451" s="48">
        <v>17.78</v>
      </c>
      <c r="N451" s="4">
        <f t="shared" si="63"/>
        <v>3.5527082119976683E-2</v>
      </c>
      <c r="O451" s="4" t="str">
        <f>IF(J451&lt;-2.5%,L452+IF(AC$2="Yes",E452,0),"")</f>
        <v/>
      </c>
      <c r="P451" s="4">
        <f>IF(AND(I451&gt;5%,I451&lt;20%),N452-IF(AC$2="Yes",E452,0),"")</f>
        <v>1.1801498854842274E-2</v>
      </c>
      <c r="Q451" s="4">
        <f>IF(COUNT(O451:P451)=2,"",IF(COUNT(O451:P451)=1,SUM(O451:P451)+IF(AC$2="Yes",IF(O451&lt;&gt;"",E452,-E452),0),""))</f>
        <v>1.668239554453832E-3</v>
      </c>
      <c r="R451" s="4" t="str">
        <f>IF(O451&lt;&gt;"",E452,"")</f>
        <v/>
      </c>
      <c r="S451" s="4">
        <f>IF(P451&lt;&gt;"",-E452,"")</f>
        <v>-1.0133259300388442E-2</v>
      </c>
      <c r="T451" s="4">
        <f t="shared" si="56"/>
        <v>-1.0133259300388442E-2</v>
      </c>
      <c r="U451" s="43">
        <f t="shared" si="57"/>
        <v>158.76806361978751</v>
      </c>
      <c r="V451" s="43">
        <f t="shared" si="58"/>
        <v>286.83819313583138</v>
      </c>
      <c r="W451" s="43">
        <f t="shared" si="59"/>
        <v>409.8394276505569</v>
      </c>
      <c r="X451" s="3">
        <f>U451/MAX(U$2:U451)-1</f>
        <v>0</v>
      </c>
      <c r="Y451" s="3">
        <f>V451/MAX(V$2:V451)-1</f>
        <v>0</v>
      </c>
      <c r="Z451" s="3">
        <f>W451/MAX(W$2:W451)-1</f>
        <v>0</v>
      </c>
      <c r="AA451" s="2"/>
      <c r="AF451" s="2"/>
      <c r="AG451" s="2"/>
      <c r="AH451" s="2"/>
      <c r="AI451" s="2"/>
    </row>
    <row r="452" spans="1:35" x14ac:dyDescent="0.25">
      <c r="A452" s="49">
        <v>41198</v>
      </c>
      <c r="B452" s="48">
        <v>15.22</v>
      </c>
      <c r="C452" s="4">
        <f t="shared" si="60"/>
        <v>-3.2743942370661028E-3</v>
      </c>
      <c r="D452" s="43">
        <v>145.54</v>
      </c>
      <c r="E452" s="4">
        <f t="shared" si="61"/>
        <v>1.0133259300388442E-2</v>
      </c>
      <c r="F452" s="6">
        <v>16.649999999999999</v>
      </c>
      <c r="G452" s="6">
        <v>17.600000000000001</v>
      </c>
      <c r="H452" s="41">
        <v>15.505494555151634</v>
      </c>
      <c r="I452" s="4">
        <f>G452/F452-1</f>
        <v>5.7057057057057214E-2</v>
      </c>
      <c r="J452" s="4">
        <f>F452/B452-1</f>
        <v>9.3955321944809267E-2</v>
      </c>
      <c r="K452" s="48">
        <v>17.82</v>
      </c>
      <c r="L452" s="4">
        <f t="shared" si="62"/>
        <v>-2.2490400438837099E-2</v>
      </c>
      <c r="M452" s="48">
        <v>18.170000000000002</v>
      </c>
      <c r="N452" s="4">
        <f t="shared" si="63"/>
        <v>2.1934758155230716E-2</v>
      </c>
      <c r="O452" s="4" t="str">
        <f>IF(J452&lt;-2.5%,L453+IF(AC$2="Yes",E453,0),"")</f>
        <v/>
      </c>
      <c r="P452" s="4">
        <f>IF(AND(I452&gt;5%,I452&lt;20%),N453-IF(AC$2="Yes",E453,0),"")</f>
        <v>7.0226765990719642E-3</v>
      </c>
      <c r="Q452" s="4">
        <f>IF(COUNT(O452:P452)=2,"",IF(COUNT(O452:P452)=1,SUM(O452:P452)+IF(AC$2="Yes",IF(O452&lt;&gt;"",E453,-E453),0),""))</f>
        <v>2.4878408150950104E-3</v>
      </c>
      <c r="R452" s="4" t="str">
        <f>IF(O452&lt;&gt;"",E453,"")</f>
        <v/>
      </c>
      <c r="S452" s="4">
        <f>IF(P452&lt;&gt;"",-E453,"")</f>
        <v>-4.5348357839769537E-3</v>
      </c>
      <c r="T452" s="4">
        <f t="shared" ref="T452:T468" si="64">IF(COUNT(R452:S452)=2,"",IF(COUNT(R452:S452)=1,SUM(R452:S452),""))</f>
        <v>-4.5348357839769537E-3</v>
      </c>
      <c r="U452" s="43">
        <f t="shared" ref="U452:U468" si="65">IF(O452&lt;&gt;"",(1+O452)*U451,U451)</f>
        <v>158.76806361978751</v>
      </c>
      <c r="V452" s="43">
        <f t="shared" ref="V452:V468" si="66">IF(P452&lt;&gt;"",(1+P452)*V451,V451)</f>
        <v>288.85256500248647</v>
      </c>
      <c r="W452" s="43">
        <f t="shared" ref="W452:W468" si="67">IF(Q452&lt;&gt;"",(1+Q452)*W451,W451)</f>
        <v>410.85904290630111</v>
      </c>
      <c r="X452" s="3">
        <f>U452/MAX(U$2:U452)-1</f>
        <v>0</v>
      </c>
      <c r="Y452" s="3">
        <f>V452/MAX(V$2:V452)-1</f>
        <v>0</v>
      </c>
      <c r="Z452" s="3">
        <f>W452/MAX(W$2:W452)-1</f>
        <v>0</v>
      </c>
      <c r="AA452" s="2"/>
      <c r="AF452" s="2"/>
      <c r="AG452" s="2"/>
      <c r="AH452" s="2"/>
      <c r="AI452" s="2"/>
    </row>
    <row r="453" spans="1:35" x14ac:dyDescent="0.25">
      <c r="A453" s="49">
        <v>41199</v>
      </c>
      <c r="B453" s="48">
        <v>15.07</v>
      </c>
      <c r="C453" s="4">
        <f t="shared" si="60"/>
        <v>-9.8554533508541375E-3</v>
      </c>
      <c r="D453" s="43">
        <v>146.19999999999999</v>
      </c>
      <c r="E453" s="4">
        <f t="shared" si="61"/>
        <v>4.5348357839769537E-3</v>
      </c>
      <c r="F453" s="6">
        <v>16.5</v>
      </c>
      <c r="G453" s="6">
        <v>17.45</v>
      </c>
      <c r="H453" s="41">
        <v>15.426313726942245</v>
      </c>
      <c r="I453" s="4">
        <f>G453/F453-1</f>
        <v>5.7575757575757613E-2</v>
      </c>
      <c r="J453" s="4">
        <f>F453/B453-1</f>
        <v>9.4890510948905105E-2</v>
      </c>
      <c r="K453" s="48">
        <v>17.62</v>
      </c>
      <c r="L453" s="4">
        <f t="shared" si="62"/>
        <v>-1.1223344556677839E-2</v>
      </c>
      <c r="M453" s="48">
        <v>18.38</v>
      </c>
      <c r="N453" s="4">
        <f t="shared" si="63"/>
        <v>1.1557512383048918E-2</v>
      </c>
      <c r="O453" s="4" t="str">
        <f>IF(J453&lt;-2.5%,L454+IF(AC$2="Yes",E454,0),"")</f>
        <v/>
      </c>
      <c r="P453" s="4">
        <f>IF(AND(I453&gt;5%,I453&lt;20%),N454-IF(AC$2="Yes",E454,0),"")</f>
        <v>4.7754577702225909E-3</v>
      </c>
      <c r="Q453" s="4">
        <f>IF(COUNT(O453:P453)=2,"",IF(COUNT(O453:P453)=1,SUM(O453:P453)+IF(AC$2="Yes",IF(O453&lt;&gt;"",E454,-E454),0),""))</f>
        <v>7.374636976788862E-3</v>
      </c>
      <c r="R453" s="4" t="str">
        <f>IF(O453&lt;&gt;"",E454,"")</f>
        <v/>
      </c>
      <c r="S453" s="4">
        <f>IF(P453&lt;&gt;"",-E454,"")</f>
        <v>2.5991792065662711E-3</v>
      </c>
      <c r="T453" s="4">
        <f t="shared" si="64"/>
        <v>2.5991792065662711E-3</v>
      </c>
      <c r="U453" s="43">
        <f t="shared" si="65"/>
        <v>158.76806361978751</v>
      </c>
      <c r="V453" s="43">
        <f t="shared" si="66"/>
        <v>290.23196822847632</v>
      </c>
      <c r="W453" s="43">
        <f t="shared" si="67"/>
        <v>413.88897919636599</v>
      </c>
      <c r="X453" s="3">
        <f>U453/MAX(U$2:U453)-1</f>
        <v>0</v>
      </c>
      <c r="Y453" s="3">
        <f>V453/MAX(V$2:V453)-1</f>
        <v>0</v>
      </c>
      <c r="Z453" s="3">
        <f>W453/MAX(W$2:W453)-1</f>
        <v>0</v>
      </c>
      <c r="AA453" s="2"/>
      <c r="AF453" s="2"/>
      <c r="AG453" s="2"/>
      <c r="AH453" s="2"/>
      <c r="AI453" s="2"/>
    </row>
    <row r="454" spans="1:35" x14ac:dyDescent="0.25">
      <c r="A454" s="49">
        <v>41200</v>
      </c>
      <c r="B454" s="48">
        <v>15.03</v>
      </c>
      <c r="C454" s="4">
        <f t="shared" si="60"/>
        <v>-2.6542800265428879E-3</v>
      </c>
      <c r="D454" s="43">
        <v>145.82</v>
      </c>
      <c r="E454" s="4">
        <f t="shared" si="61"/>
        <v>-2.5991792065662711E-3</v>
      </c>
      <c r="F454" s="6">
        <v>16.649999999999999</v>
      </c>
      <c r="G454" s="6">
        <v>17.55</v>
      </c>
      <c r="H454" s="41">
        <v>15.354256685680019</v>
      </c>
      <c r="I454" s="4">
        <f>G454/F454-1</f>
        <v>5.4054054054054168E-2</v>
      </c>
      <c r="J454" s="4">
        <f>F454/B454-1</f>
        <v>0.10778443113772451</v>
      </c>
      <c r="K454" s="48">
        <v>17.559999999999999</v>
      </c>
      <c r="L454" s="4">
        <f t="shared" si="62"/>
        <v>-3.4052213393871433E-3</v>
      </c>
      <c r="M454" s="48">
        <v>18.420000000000002</v>
      </c>
      <c r="N454" s="4">
        <f t="shared" si="63"/>
        <v>2.1762785636563198E-3</v>
      </c>
      <c r="O454" s="4" t="str">
        <f>IF(J454&lt;-2.5%,L455+IF(AC$2="Yes",E455,0),"")</f>
        <v/>
      </c>
      <c r="P454" s="4">
        <f>IF(AND(I454&gt;5%,I454&lt;20%),N455-IF(AC$2="Yes",E455,0),"")</f>
        <v>-4.4121893471209761E-2</v>
      </c>
      <c r="Q454" s="4">
        <f>IF(COUNT(O454:P454)=2,"",IF(COUNT(O454:P454)=1,SUM(O454:P454)+IF(AC$2="Yes",IF(O454&lt;&gt;"",E455,-E455),0),""))</f>
        <v>-2.5811647963049134E-2</v>
      </c>
      <c r="R454" s="4" t="str">
        <f>IF(O454&lt;&gt;"",E455,"")</f>
        <v/>
      </c>
      <c r="S454" s="4">
        <f>IF(P454&lt;&gt;"",-E455,"")</f>
        <v>1.8310245508160627E-2</v>
      </c>
      <c r="T454" s="4">
        <f t="shared" si="64"/>
        <v>1.8310245508160627E-2</v>
      </c>
      <c r="U454" s="43">
        <f t="shared" si="65"/>
        <v>158.76806361978751</v>
      </c>
      <c r="V454" s="43">
        <f t="shared" si="66"/>
        <v>277.42638424435995</v>
      </c>
      <c r="W454" s="43">
        <f t="shared" si="67"/>
        <v>403.20582256956362</v>
      </c>
      <c r="X454" s="3">
        <f>U454/MAX(U$2:U454)-1</f>
        <v>0</v>
      </c>
      <c r="Y454" s="3">
        <f>V454/MAX(V$2:V454)-1</f>
        <v>-4.4121893471209761E-2</v>
      </c>
      <c r="Z454" s="3">
        <f>W454/MAX(W$2:W454)-1</f>
        <v>-2.5811647963049134E-2</v>
      </c>
      <c r="AA454" s="2"/>
      <c r="AF454" s="2"/>
      <c r="AG454" s="2"/>
      <c r="AH454" s="2"/>
      <c r="AI454" s="2"/>
    </row>
    <row r="455" spans="1:35" x14ac:dyDescent="0.25">
      <c r="A455" s="49">
        <v>41201</v>
      </c>
      <c r="B455" s="48">
        <v>16.97</v>
      </c>
      <c r="C455" s="4">
        <f t="shared" si="60"/>
        <v>0.12907518296739862</v>
      </c>
      <c r="D455" s="43">
        <v>143.15</v>
      </c>
      <c r="E455" s="4">
        <f t="shared" si="61"/>
        <v>-1.8310245508160627E-2</v>
      </c>
      <c r="F455" s="6">
        <v>17.600000000000001</v>
      </c>
      <c r="G455" s="6">
        <v>18.45</v>
      </c>
      <c r="H455" s="41">
        <v>15.648028197374561</v>
      </c>
      <c r="I455" s="4">
        <f>G455/F455-1</f>
        <v>4.8295454545454364E-2</v>
      </c>
      <c r="J455" s="4">
        <f>F455/B455-1</f>
        <v>3.712433706540974E-2</v>
      </c>
      <c r="K455" s="48">
        <v>18.68</v>
      </c>
      <c r="L455" s="4">
        <f t="shared" si="62"/>
        <v>6.3781321184510409E-2</v>
      </c>
      <c r="M455" s="48">
        <v>17.27</v>
      </c>
      <c r="N455" s="4">
        <f t="shared" si="63"/>
        <v>-6.2432138979370388E-2</v>
      </c>
      <c r="O455" s="4" t="str">
        <f>IF(J455&lt;-2.5%,L456+IF(AC$2="Yes",E456,0),"")</f>
        <v/>
      </c>
      <c r="P455" s="4" t="str">
        <f>IF(AND(I455&gt;5%,I455&lt;20%),N456-IF(AC$2="Yes",E456,0),"")</f>
        <v/>
      </c>
      <c r="Q455" s="4" t="str">
        <f>IF(COUNT(O455:P455)=2,"",IF(COUNT(O455:P455)=1,SUM(O455:P455)+IF(AC$2="Yes",IF(O455&lt;&gt;"",E456,-E456),0),""))</f>
        <v/>
      </c>
      <c r="R455" s="4" t="str">
        <f>IF(O455&lt;&gt;"",E456,"")</f>
        <v/>
      </c>
      <c r="S455" s="4" t="str">
        <f>IF(P455&lt;&gt;"",-E456,"")</f>
        <v/>
      </c>
      <c r="T455" s="4" t="str">
        <f t="shared" si="64"/>
        <v/>
      </c>
      <c r="U455" s="43">
        <f t="shared" si="65"/>
        <v>158.76806361978751</v>
      </c>
      <c r="V455" s="43">
        <f t="shared" si="66"/>
        <v>277.42638424435995</v>
      </c>
      <c r="W455" s="43">
        <f t="shared" si="67"/>
        <v>403.20582256956362</v>
      </c>
      <c r="X455" s="3">
        <f>U455/MAX(U$2:U455)-1</f>
        <v>0</v>
      </c>
      <c r="Y455" s="3">
        <f>V455/MAX(V$2:V455)-1</f>
        <v>-4.4121893471209761E-2</v>
      </c>
      <c r="Z455" s="3">
        <f>W455/MAX(W$2:W455)-1</f>
        <v>-2.5811647963049134E-2</v>
      </c>
      <c r="AA455" s="2"/>
      <c r="AF455" s="2"/>
      <c r="AG455" s="2"/>
      <c r="AH455" s="2"/>
      <c r="AI455" s="2"/>
    </row>
    <row r="456" spans="1:35" x14ac:dyDescent="0.25">
      <c r="A456" s="49">
        <v>41204</v>
      </c>
      <c r="B456" s="48">
        <v>16.62</v>
      </c>
      <c r="C456" s="4">
        <f t="shared" si="60"/>
        <v>-2.0624631703005214E-2</v>
      </c>
      <c r="D456" s="43">
        <v>143.41</v>
      </c>
      <c r="E456" s="4">
        <f t="shared" si="61"/>
        <v>1.8162766329024027E-3</v>
      </c>
      <c r="F456" s="6">
        <v>17.3</v>
      </c>
      <c r="G456" s="6">
        <v>18</v>
      </c>
      <c r="H456" s="41">
        <v>15.824750343306459</v>
      </c>
      <c r="I456" s="4">
        <f>G456/F456-1</f>
        <v>4.0462427745664664E-2</v>
      </c>
      <c r="J456" s="4">
        <f>F456/B456-1</f>
        <v>4.0914560770156427E-2</v>
      </c>
      <c r="K456" s="48">
        <v>18.46</v>
      </c>
      <c r="L456" s="4">
        <f t="shared" si="62"/>
        <v>-1.1777301927194839E-2</v>
      </c>
      <c r="M456" s="48">
        <v>17.489999999999998</v>
      </c>
      <c r="N456" s="4">
        <f t="shared" si="63"/>
        <v>1.2738853503184711E-2</v>
      </c>
      <c r="O456" s="4" t="str">
        <f>IF(J456&lt;-2.5%,L457+IF(AC$2="Yes",E457,0),"")</f>
        <v/>
      </c>
      <c r="P456" s="4" t="str">
        <f>IF(AND(I456&gt;5%,I456&lt;20%),N457-IF(AC$2="Yes",E457,0),"")</f>
        <v/>
      </c>
      <c r="Q456" s="4" t="str">
        <f>IF(COUNT(O456:P456)=2,"",IF(COUNT(O456:P456)=1,SUM(O456:P456)+IF(AC$2="Yes",IF(O456&lt;&gt;"",E457,-E457),0),""))</f>
        <v/>
      </c>
      <c r="R456" s="4" t="str">
        <f>IF(O456&lt;&gt;"",E457,"")</f>
        <v/>
      </c>
      <c r="S456" s="4" t="str">
        <f>IF(P456&lt;&gt;"",-E457,"")</f>
        <v/>
      </c>
      <c r="T456" s="4" t="str">
        <f t="shared" si="64"/>
        <v/>
      </c>
      <c r="U456" s="43">
        <f t="shared" si="65"/>
        <v>158.76806361978751</v>
      </c>
      <c r="V456" s="43">
        <f t="shared" si="66"/>
        <v>277.42638424435995</v>
      </c>
      <c r="W456" s="43">
        <f t="shared" si="67"/>
        <v>403.20582256956362</v>
      </c>
      <c r="X456" s="3">
        <f>U456/MAX(U$2:U456)-1</f>
        <v>0</v>
      </c>
      <c r="Y456" s="3">
        <f>V456/MAX(V$2:V456)-1</f>
        <v>-4.4121893471209761E-2</v>
      </c>
      <c r="Z456" s="3">
        <f>W456/MAX(W$2:W456)-1</f>
        <v>-2.5811647963049134E-2</v>
      </c>
      <c r="AA456" s="2"/>
      <c r="AF456" s="2"/>
      <c r="AG456" s="2"/>
      <c r="AH456" s="2"/>
      <c r="AI456" s="2"/>
    </row>
    <row r="457" spans="1:35" x14ac:dyDescent="0.25">
      <c r="A457" s="49">
        <v>41205</v>
      </c>
      <c r="B457" s="48">
        <v>18.829999999999998</v>
      </c>
      <c r="C457" s="4">
        <f t="shared" si="60"/>
        <v>0.13297232250300817</v>
      </c>
      <c r="D457" s="50">
        <v>141.41999999999999</v>
      </c>
      <c r="E457" s="4">
        <f t="shared" si="61"/>
        <v>-1.3876298723938474E-2</v>
      </c>
      <c r="F457" s="6">
        <v>19.149999999999999</v>
      </c>
      <c r="G457" s="6">
        <v>19.350000000000001</v>
      </c>
      <c r="H457" s="41">
        <v>16.371159371796193</v>
      </c>
      <c r="I457" s="4">
        <f>G457/F457-1</f>
        <v>1.0443864229765065E-2</v>
      </c>
      <c r="J457" s="4">
        <f>F457/B457-1</f>
        <v>1.6994158258098802E-2</v>
      </c>
      <c r="K457" s="48">
        <v>19.899999999999999</v>
      </c>
      <c r="L457" s="4">
        <f t="shared" si="62"/>
        <v>7.8006500541711654E-2</v>
      </c>
      <c r="M457" s="48">
        <v>16.079999999999998</v>
      </c>
      <c r="N457" s="4">
        <f t="shared" si="63"/>
        <v>-8.0617495711835296E-2</v>
      </c>
      <c r="O457" s="4" t="str">
        <f>IF(J457&lt;-2.5%,L458+IF(AC$2="Yes",E458,0),"")</f>
        <v/>
      </c>
      <c r="P457" s="4" t="str">
        <f>IF(AND(I457&gt;5%,I457&lt;20%),N458-IF(AC$2="Yes",E458,0),"")</f>
        <v/>
      </c>
      <c r="Q457" s="4" t="str">
        <f>IF(COUNT(O457:P457)=2,"",IF(COUNT(O457:P457)=1,SUM(O457:P457)+IF(AC$2="Yes",IF(O457&lt;&gt;"",E458,-E458),0),""))</f>
        <v/>
      </c>
      <c r="R457" s="4" t="str">
        <f>IF(O457&lt;&gt;"",E458,"")</f>
        <v/>
      </c>
      <c r="S457" s="4" t="str">
        <f>IF(P457&lt;&gt;"",-E458,"")</f>
        <v/>
      </c>
      <c r="T457" s="4" t="str">
        <f t="shared" si="64"/>
        <v/>
      </c>
      <c r="U457" s="43">
        <f t="shared" si="65"/>
        <v>158.76806361978751</v>
      </c>
      <c r="V457" s="43">
        <f t="shared" si="66"/>
        <v>277.42638424435995</v>
      </c>
      <c r="W457" s="43">
        <f t="shared" si="67"/>
        <v>403.20582256956362</v>
      </c>
      <c r="X457" s="3">
        <f>U457/MAX(U$2:U457)-1</f>
        <v>0</v>
      </c>
      <c r="Y457" s="3">
        <f>V457/MAX(V$2:V457)-1</f>
        <v>-4.4121893471209761E-2</v>
      </c>
      <c r="Z457" s="3">
        <f>W457/MAX(W$2:W457)-1</f>
        <v>-2.5811647963049134E-2</v>
      </c>
      <c r="AA457" s="2"/>
      <c r="AF457" s="2"/>
      <c r="AG457" s="2"/>
      <c r="AH457" s="2"/>
      <c r="AI457" s="2"/>
    </row>
    <row r="458" spans="1:35" x14ac:dyDescent="0.25">
      <c r="A458" s="49">
        <v>41206</v>
      </c>
      <c r="B458" s="48">
        <v>18.329999999999998</v>
      </c>
      <c r="C458" s="4">
        <f t="shared" si="60"/>
        <v>-2.6553372278279364E-2</v>
      </c>
      <c r="D458" s="50">
        <v>141.02000000000001</v>
      </c>
      <c r="E458" s="4">
        <f t="shared" si="61"/>
        <v>-2.8284542497523102E-3</v>
      </c>
      <c r="F458" s="6">
        <v>18.7</v>
      </c>
      <c r="G458" s="6">
        <v>19.100000000000001</v>
      </c>
      <c r="H458" s="41">
        <v>16.727312213287792</v>
      </c>
      <c r="I458" s="4">
        <f>G458/F458-1</f>
        <v>2.1390374331550888E-2</v>
      </c>
      <c r="J458" s="4">
        <f>F458/B458-1</f>
        <v>2.0185488270594742E-2</v>
      </c>
      <c r="K458" s="48">
        <v>20.010000000000002</v>
      </c>
      <c r="L458" s="4">
        <f t="shared" si="62"/>
        <v>5.527638190955031E-3</v>
      </c>
      <c r="M458" s="48">
        <v>15.93</v>
      </c>
      <c r="N458" s="4">
        <f t="shared" si="63"/>
        <v>-9.3283582089551675E-3</v>
      </c>
      <c r="O458" s="4" t="str">
        <f>IF(J458&lt;-2.5%,L459+IF(AC$2="Yes",E459,0),"")</f>
        <v/>
      </c>
      <c r="P458" s="4" t="str">
        <f>IF(AND(I458&gt;5%,I458&lt;20%),N459-IF(AC$2="Yes",E459,0),"")</f>
        <v/>
      </c>
      <c r="Q458" s="4" t="str">
        <f>IF(COUNT(O458:P458)=2,"",IF(COUNT(O458:P458)=1,SUM(O458:P458)+IF(AC$2="Yes",IF(O458&lt;&gt;"",E459,-E459),0),""))</f>
        <v/>
      </c>
      <c r="R458" s="4" t="str">
        <f>IF(O458&lt;&gt;"",E459,"")</f>
        <v/>
      </c>
      <c r="S458" s="4" t="str">
        <f>IF(P458&lt;&gt;"",-E459,"")</f>
        <v/>
      </c>
      <c r="T458" s="4" t="str">
        <f t="shared" si="64"/>
        <v/>
      </c>
      <c r="U458" s="43">
        <f t="shared" si="65"/>
        <v>158.76806361978751</v>
      </c>
      <c r="V458" s="43">
        <f t="shared" si="66"/>
        <v>277.42638424435995</v>
      </c>
      <c r="W458" s="43">
        <f t="shared" si="67"/>
        <v>403.20582256956362</v>
      </c>
      <c r="X458" s="3">
        <f>U458/MAX(U$2:U458)-1</f>
        <v>0</v>
      </c>
      <c r="Y458" s="3">
        <f>V458/MAX(V$2:V458)-1</f>
        <v>-4.4121893471209761E-2</v>
      </c>
      <c r="Z458" s="3">
        <f>W458/MAX(W$2:W458)-1</f>
        <v>-2.5811647963049134E-2</v>
      </c>
      <c r="AA458" s="2"/>
      <c r="AF458" s="2"/>
      <c r="AG458" s="2"/>
      <c r="AH458" s="2"/>
      <c r="AI458" s="2"/>
    </row>
    <row r="459" spans="1:35" x14ac:dyDescent="0.25">
      <c r="A459" s="49">
        <v>41207</v>
      </c>
      <c r="B459" s="48">
        <v>18.12</v>
      </c>
      <c r="C459" s="4">
        <f t="shared" si="60"/>
        <v>-1.1456628477904962E-2</v>
      </c>
      <c r="D459" s="50">
        <v>141.43</v>
      </c>
      <c r="E459" s="4">
        <f t="shared" si="61"/>
        <v>2.9073890228337174E-3</v>
      </c>
      <c r="F459" s="6">
        <v>18.25</v>
      </c>
      <c r="G459" s="6">
        <v>18.899999999999999</v>
      </c>
      <c r="H459" s="41">
        <v>16.980528174508194</v>
      </c>
      <c r="I459" s="4">
        <f>G459/F459-1</f>
        <v>3.5616438356164348E-2</v>
      </c>
      <c r="J459" s="4">
        <f>F459/B459-1</f>
        <v>7.1743929359822101E-3</v>
      </c>
      <c r="K459" s="48">
        <v>19.48</v>
      </c>
      <c r="L459" s="4">
        <f t="shared" si="62"/>
        <v>-2.64867566216892E-2</v>
      </c>
      <c r="M459" s="48">
        <v>16.37</v>
      </c>
      <c r="N459" s="4">
        <f t="shared" si="63"/>
        <v>2.762084118016328E-2</v>
      </c>
      <c r="O459" s="4" t="str">
        <f>IF(J459&lt;-2.5%,L460+IF(AC$2="Yes",E460,0),"")</f>
        <v/>
      </c>
      <c r="P459" s="4" t="str">
        <f>IF(AND(I459&gt;5%,I459&lt;20%),N460-IF(AC$2="Yes",E460,0),"")</f>
        <v/>
      </c>
      <c r="Q459" s="4" t="str">
        <f>IF(COUNT(O459:P459)=2,"",IF(COUNT(O459:P459)=1,SUM(O459:P459)+IF(AC$2="Yes",IF(O459&lt;&gt;"",E460,-E460),0),""))</f>
        <v/>
      </c>
      <c r="R459" s="4" t="str">
        <f>IF(O459&lt;&gt;"",E460,"")</f>
        <v/>
      </c>
      <c r="S459" s="4" t="str">
        <f>IF(P459&lt;&gt;"",-E460,"")</f>
        <v/>
      </c>
      <c r="T459" s="4" t="str">
        <f t="shared" si="64"/>
        <v/>
      </c>
      <c r="U459" s="43">
        <f t="shared" si="65"/>
        <v>158.76806361978751</v>
      </c>
      <c r="V459" s="43">
        <f t="shared" si="66"/>
        <v>277.42638424435995</v>
      </c>
      <c r="W459" s="43">
        <f t="shared" si="67"/>
        <v>403.20582256956362</v>
      </c>
      <c r="X459" s="3">
        <f>U459/MAX(U$2:U459)-1</f>
        <v>0</v>
      </c>
      <c r="Y459" s="3">
        <f>V459/MAX(V$2:V459)-1</f>
        <v>-4.4121893471209761E-2</v>
      </c>
      <c r="Z459" s="3">
        <f>W459/MAX(W$2:W459)-1</f>
        <v>-2.5811647963049134E-2</v>
      </c>
      <c r="AA459" s="2"/>
      <c r="AF459" s="2"/>
      <c r="AG459" s="2"/>
      <c r="AH459" s="2"/>
      <c r="AI459" s="2"/>
    </row>
    <row r="460" spans="1:35" x14ac:dyDescent="0.25">
      <c r="A460" s="49">
        <v>41208</v>
      </c>
      <c r="B460" s="48">
        <v>17.809999999999999</v>
      </c>
      <c r="C460" s="4">
        <f t="shared" si="60"/>
        <v>-1.7108167770419569E-2</v>
      </c>
      <c r="D460" s="50">
        <v>141.35</v>
      </c>
      <c r="E460" s="4">
        <f t="shared" si="61"/>
        <v>-5.6565085201165655E-4</v>
      </c>
      <c r="F460" s="6">
        <v>18.3</v>
      </c>
      <c r="G460" s="6">
        <v>18.850000000000001</v>
      </c>
      <c r="H460" s="41">
        <v>17.131341233688524</v>
      </c>
      <c r="I460" s="4">
        <f>G460/F460-1</f>
        <v>3.0054644808743314E-2</v>
      </c>
      <c r="J460" s="4">
        <f>F460/B460-1</f>
        <v>2.7512633352049454E-2</v>
      </c>
      <c r="K460" s="48">
        <v>19.420000000000002</v>
      </c>
      <c r="L460" s="4">
        <f t="shared" si="62"/>
        <v>-3.0800821355235763E-3</v>
      </c>
      <c r="M460" s="48">
        <v>16.420000000000002</v>
      </c>
      <c r="N460" s="4">
        <f t="shared" si="63"/>
        <v>3.0543677458767515E-3</v>
      </c>
      <c r="O460" s="4" t="str">
        <f>IF(J460&lt;-2.5%,L461+IF(AC$2="Yes",E461,0),"")</f>
        <v/>
      </c>
      <c r="P460" s="4" t="str">
        <f>IF(AND(I460&gt;5%,I460&lt;20%),N461-IF(AC$2="Yes",E461,0),"")</f>
        <v/>
      </c>
      <c r="Q460" s="4" t="str">
        <f>IF(COUNT(O460:P460)=2,"",IF(COUNT(O460:P460)=1,SUM(O460:P460)+IF(AC$2="Yes",IF(O460&lt;&gt;"",E461,-E461),0),""))</f>
        <v/>
      </c>
      <c r="R460" s="4" t="str">
        <f>IF(O460&lt;&gt;"",E461,"")</f>
        <v/>
      </c>
      <c r="S460" s="4" t="str">
        <f>IF(P460&lt;&gt;"",-E461,"")</f>
        <v/>
      </c>
      <c r="T460" s="4" t="str">
        <f t="shared" si="64"/>
        <v/>
      </c>
      <c r="U460" s="43">
        <f t="shared" si="65"/>
        <v>158.76806361978751</v>
      </c>
      <c r="V460" s="43">
        <f t="shared" si="66"/>
        <v>277.42638424435995</v>
      </c>
      <c r="W460" s="43">
        <f t="shared" si="67"/>
        <v>403.20582256956362</v>
      </c>
      <c r="X460" s="3">
        <f>U460/MAX(U$2:U460)-1</f>
        <v>0</v>
      </c>
      <c r="Y460" s="3">
        <f>V460/MAX(V$2:V460)-1</f>
        <v>-4.4121893471209761E-2</v>
      </c>
      <c r="Z460" s="3">
        <f>W460/MAX(W$2:W460)-1</f>
        <v>-2.5811647963049134E-2</v>
      </c>
      <c r="AA460" s="2"/>
      <c r="AF460" s="2"/>
      <c r="AG460" s="2"/>
      <c r="AH460" s="2"/>
      <c r="AI460" s="2"/>
    </row>
    <row r="461" spans="1:35" x14ac:dyDescent="0.25">
      <c r="A461" s="49">
        <v>41213</v>
      </c>
      <c r="B461" s="48">
        <v>18.600000000000001</v>
      </c>
      <c r="C461" s="4">
        <f t="shared" si="60"/>
        <v>4.4357102751263477E-2</v>
      </c>
      <c r="D461" s="50">
        <v>141.35</v>
      </c>
      <c r="E461" s="4">
        <f t="shared" si="61"/>
        <v>0</v>
      </c>
      <c r="F461" s="6">
        <v>18.899999999999999</v>
      </c>
      <c r="G461" s="6">
        <v>19.5</v>
      </c>
      <c r="H461" s="41">
        <v>17.398370100290609</v>
      </c>
      <c r="I461" s="4">
        <f>G461/F461-1</f>
        <v>3.1746031746031855E-2</v>
      </c>
      <c r="J461" s="4">
        <f>F461/B461-1</f>
        <v>1.612903225806428E-2</v>
      </c>
      <c r="K461" s="48">
        <v>19.75</v>
      </c>
      <c r="L461" s="4">
        <f t="shared" si="62"/>
        <v>1.6992790937178093E-2</v>
      </c>
      <c r="M461" s="48">
        <v>16.079999999999998</v>
      </c>
      <c r="N461" s="4">
        <f t="shared" si="63"/>
        <v>-2.0706455542022106E-2</v>
      </c>
      <c r="O461" s="4" t="str">
        <f>IF(J461&lt;-2.5%,L462+IF(AC$2="Yes",E462,0),"")</f>
        <v/>
      </c>
      <c r="P461" s="4" t="str">
        <f>IF(AND(I461&gt;5%,I461&lt;20%),N462-IF(AC$2="Yes",E462,0),"")</f>
        <v/>
      </c>
      <c r="Q461" s="4" t="str">
        <f>IF(COUNT(O461:P461)=2,"",IF(COUNT(O461:P461)=1,SUM(O461:P461)+IF(AC$2="Yes",IF(O461&lt;&gt;"",E462,-E462),0),""))</f>
        <v/>
      </c>
      <c r="R461" s="4" t="str">
        <f>IF(O461&lt;&gt;"",E462,"")</f>
        <v/>
      </c>
      <c r="S461" s="4" t="str">
        <f>IF(P461&lt;&gt;"",-E462,"")</f>
        <v/>
      </c>
      <c r="T461" s="4" t="str">
        <f t="shared" si="64"/>
        <v/>
      </c>
      <c r="U461" s="43">
        <f t="shared" si="65"/>
        <v>158.76806361978751</v>
      </c>
      <c r="V461" s="43">
        <f t="shared" si="66"/>
        <v>277.42638424435995</v>
      </c>
      <c r="W461" s="43">
        <f t="shared" si="67"/>
        <v>403.20582256956362</v>
      </c>
      <c r="X461" s="3">
        <f>U461/MAX(U$2:U461)-1</f>
        <v>0</v>
      </c>
      <c r="Y461" s="3">
        <f>V461/MAX(V$2:V461)-1</f>
        <v>-4.4121893471209761E-2</v>
      </c>
      <c r="Z461" s="3">
        <f>W461/MAX(W$2:W461)-1</f>
        <v>-2.5811647963049134E-2</v>
      </c>
      <c r="AA461" s="2"/>
      <c r="AF461" s="2"/>
      <c r="AG461" s="2"/>
      <c r="AH461" s="2"/>
      <c r="AI461" s="2"/>
    </row>
    <row r="462" spans="1:35" x14ac:dyDescent="0.25">
      <c r="A462" s="49">
        <v>41214</v>
      </c>
      <c r="B462" s="48">
        <v>16.690000000000001</v>
      </c>
      <c r="C462" s="4">
        <f t="shared" si="60"/>
        <v>-0.10268817204301073</v>
      </c>
      <c r="D462" s="50">
        <v>142.83000000000001</v>
      </c>
      <c r="E462" s="4">
        <f t="shared" si="61"/>
        <v>1.047046338875135E-2</v>
      </c>
      <c r="F462" s="6">
        <v>16.95</v>
      </c>
      <c r="G462" s="6">
        <v>17.8</v>
      </c>
      <c r="H462" s="41">
        <v>17.269575536601408</v>
      </c>
      <c r="I462" s="4">
        <f>G462/F462-1</f>
        <v>5.0147492625368884E-2</v>
      </c>
      <c r="J462" s="4">
        <f>F462/B462-1</f>
        <v>1.5578190533253267E-2</v>
      </c>
      <c r="K462" s="48">
        <v>18.18</v>
      </c>
      <c r="L462" s="4">
        <f t="shared" si="62"/>
        <v>-7.9493670886075951E-2</v>
      </c>
      <c r="M462" s="48">
        <v>17.329999999999998</v>
      </c>
      <c r="N462" s="4">
        <f t="shared" si="63"/>
        <v>7.7736318407960248E-2</v>
      </c>
      <c r="O462" s="4" t="str">
        <f>IF(J462&lt;-2.5%,L463+IF(AC$2="Yes",E463,0),"")</f>
        <v/>
      </c>
      <c r="P462" s="4">
        <f>IF(AND(I462&gt;5%,I462&lt;20%),N463-IF(AC$2="Yes",E463,0),"")</f>
        <v>-1.6497808559390648E-2</v>
      </c>
      <c r="Q462" s="4">
        <f>IF(COUNT(O462:P462)=2,"",IF(COUNT(O462:P462)=1,SUM(O462:P462)+IF(AC$2="Yes",IF(O462&lt;&gt;"",E463,-E463),0),""))</f>
        <v>-7.6061191384005911E-3</v>
      </c>
      <c r="R462" s="4" t="str">
        <f>IF(O462&lt;&gt;"",E463,"")</f>
        <v/>
      </c>
      <c r="S462" s="4">
        <f>IF(P462&lt;&gt;"",-E463,"")</f>
        <v>8.8916894209900565E-3</v>
      </c>
      <c r="T462" s="4">
        <f t="shared" si="64"/>
        <v>8.8916894209900565E-3</v>
      </c>
      <c r="U462" s="43">
        <f t="shared" si="65"/>
        <v>158.76806361978751</v>
      </c>
      <c r="V462" s="43">
        <f t="shared" si="66"/>
        <v>272.84945686777257</v>
      </c>
      <c r="W462" s="43">
        <f t="shared" si="67"/>
        <v>400.1389910458027</v>
      </c>
      <c r="X462" s="3">
        <f>U462/MAX(U$2:U462)-1</f>
        <v>0</v>
      </c>
      <c r="Y462" s="3">
        <f>V462/MAX(V$2:V462)-1</f>
        <v>-5.9891787478834502E-2</v>
      </c>
      <c r="Z462" s="3">
        <f>W462/MAX(W$2:W462)-1</f>
        <v>-3.3221440631884369E-2</v>
      </c>
      <c r="AA462" s="2"/>
      <c r="AF462" s="2"/>
      <c r="AG462" s="2"/>
      <c r="AH462" s="2"/>
      <c r="AI462" s="2"/>
    </row>
    <row r="463" spans="1:35" x14ac:dyDescent="0.25">
      <c r="A463" s="49">
        <v>41215</v>
      </c>
      <c r="B463" s="48">
        <v>17.59</v>
      </c>
      <c r="C463" s="4">
        <f t="shared" si="60"/>
        <v>5.3924505692031E-2</v>
      </c>
      <c r="D463" s="50">
        <v>141.56</v>
      </c>
      <c r="E463" s="4">
        <f t="shared" si="61"/>
        <v>-8.8916894209900565E-3</v>
      </c>
      <c r="F463" s="6">
        <v>17.8</v>
      </c>
      <c r="G463" s="6">
        <v>18.55</v>
      </c>
      <c r="H463" s="41">
        <v>17.327834529946607</v>
      </c>
      <c r="I463" s="4">
        <f>G463/F463-1</f>
        <v>4.2134831460674205E-2</v>
      </c>
      <c r="J463" s="4">
        <f>F463/B463-1</f>
        <v>1.1938601478112654E-2</v>
      </c>
      <c r="K463" s="48">
        <v>18.68</v>
      </c>
      <c r="L463" s="4">
        <f t="shared" si="62"/>
        <v>2.7502750275027577E-2</v>
      </c>
      <c r="M463" s="48">
        <v>16.89</v>
      </c>
      <c r="N463" s="4">
        <f t="shared" si="63"/>
        <v>-2.5389497980380704E-2</v>
      </c>
      <c r="O463" s="4" t="str">
        <f>IF(J463&lt;-2.5%,L464+IF(AC$2="Yes",E464,0),"")</f>
        <v/>
      </c>
      <c r="P463" s="4" t="str">
        <f>IF(AND(I463&gt;5%,I463&lt;20%),N464-IF(AC$2="Yes",E464,0),"")</f>
        <v/>
      </c>
      <c r="Q463" s="4" t="str">
        <f>IF(COUNT(O463:P463)=2,"",IF(COUNT(O463:P463)=1,SUM(O463:P463)+IF(AC$2="Yes",IF(O463&lt;&gt;"",E464,-E464),0),""))</f>
        <v/>
      </c>
      <c r="R463" s="4" t="str">
        <f>IF(O463&lt;&gt;"",E464,"")</f>
        <v/>
      </c>
      <c r="S463" s="4" t="str">
        <f>IF(P463&lt;&gt;"",-E464,"")</f>
        <v/>
      </c>
      <c r="T463" s="4" t="str">
        <f t="shared" si="64"/>
        <v/>
      </c>
      <c r="U463" s="43">
        <f t="shared" si="65"/>
        <v>158.76806361978751</v>
      </c>
      <c r="V463" s="43">
        <f t="shared" si="66"/>
        <v>272.84945686777257</v>
      </c>
      <c r="W463" s="43">
        <f t="shared" si="67"/>
        <v>400.1389910458027</v>
      </c>
      <c r="X463" s="3">
        <f>U463/MAX(U$2:U463)-1</f>
        <v>0</v>
      </c>
      <c r="Y463" s="3">
        <f>V463/MAX(V$2:V463)-1</f>
        <v>-5.9891787478834502E-2</v>
      </c>
      <c r="Z463" s="3">
        <f>W463/MAX(W$2:W463)-1</f>
        <v>-3.3221440631884369E-2</v>
      </c>
      <c r="AA463" s="2"/>
      <c r="AF463" s="2"/>
      <c r="AG463" s="2"/>
      <c r="AH463" s="2"/>
      <c r="AI463" s="2"/>
    </row>
    <row r="464" spans="1:35" x14ac:dyDescent="0.25">
      <c r="A464" s="49">
        <v>41218</v>
      </c>
      <c r="B464" s="48">
        <v>18.420000000000002</v>
      </c>
      <c r="C464" s="4">
        <f t="shared" si="60"/>
        <v>4.7185901080159187E-2</v>
      </c>
      <c r="D464" s="50">
        <v>141.85</v>
      </c>
      <c r="E464" s="4">
        <f t="shared" si="61"/>
        <v>2.0486012998022218E-3</v>
      </c>
      <c r="F464" s="6">
        <v>18.05</v>
      </c>
      <c r="G464" s="6">
        <v>18.850000000000001</v>
      </c>
      <c r="H464" s="41">
        <v>17.526410069956317</v>
      </c>
      <c r="I464" s="4">
        <f>G464/F464-1</f>
        <v>4.4321329639889218E-2</v>
      </c>
      <c r="J464" s="4">
        <f>F464/B464-1</f>
        <v>-2.0086862106406089E-2</v>
      </c>
      <c r="K464" s="48">
        <v>18.989999999999998</v>
      </c>
      <c r="L464" s="4">
        <f t="shared" si="62"/>
        <v>1.6595289079229136E-2</v>
      </c>
      <c r="M464" s="48">
        <v>16.57</v>
      </c>
      <c r="N464" s="4">
        <f t="shared" si="63"/>
        <v>-1.8946121965660145E-2</v>
      </c>
      <c r="O464" s="4" t="str">
        <f>IF(J464&lt;-2.5%,L465+IF(AC$2="Yes",E465,0),"")</f>
        <v/>
      </c>
      <c r="P464" s="4" t="str">
        <f>IF(AND(I464&gt;5%,I464&lt;20%),N465-IF(AC$2="Yes",E465,0),"")</f>
        <v/>
      </c>
      <c r="Q464" s="4" t="str">
        <f>IF(COUNT(O464:P464)=2,"",IF(COUNT(O464:P464)=1,SUM(O464:P464)+IF(AC$2="Yes",IF(O464&lt;&gt;"",E465,-E465),0),""))</f>
        <v/>
      </c>
      <c r="R464" s="4" t="str">
        <f>IF(O464&lt;&gt;"",E465,"")</f>
        <v/>
      </c>
      <c r="S464" s="4" t="str">
        <f>IF(P464&lt;&gt;"",-E465,"")</f>
        <v/>
      </c>
      <c r="T464" s="4" t="str">
        <f t="shared" si="64"/>
        <v/>
      </c>
      <c r="U464" s="43">
        <f t="shared" si="65"/>
        <v>158.76806361978751</v>
      </c>
      <c r="V464" s="43">
        <f t="shared" si="66"/>
        <v>272.84945686777257</v>
      </c>
      <c r="W464" s="43">
        <f t="shared" si="67"/>
        <v>400.1389910458027</v>
      </c>
      <c r="X464" s="3">
        <f>U464/MAX(U$2:U464)-1</f>
        <v>0</v>
      </c>
      <c r="Y464" s="3">
        <f>V464/MAX(V$2:V464)-1</f>
        <v>-5.9891787478834502E-2</v>
      </c>
      <c r="Z464" s="3">
        <f>W464/MAX(W$2:W464)-1</f>
        <v>-3.3221440631884369E-2</v>
      </c>
      <c r="AA464" s="2"/>
      <c r="AF464" s="2"/>
      <c r="AG464" s="2"/>
      <c r="AH464" s="2"/>
      <c r="AI464" s="2"/>
    </row>
    <row r="465" spans="1:35" x14ac:dyDescent="0.25">
      <c r="A465" s="49">
        <v>41219</v>
      </c>
      <c r="B465" s="48">
        <v>17.579999999999998</v>
      </c>
      <c r="C465" s="4">
        <f t="shared" ref="C465:C468" si="68">B465/B464-1</f>
        <v>-4.5602605863192314E-2</v>
      </c>
      <c r="D465" s="50">
        <v>142.96</v>
      </c>
      <c r="E465" s="4">
        <f t="shared" si="61"/>
        <v>7.8251674303841945E-3</v>
      </c>
      <c r="F465" s="6">
        <v>17.05</v>
      </c>
      <c r="G465" s="6">
        <v>18.05</v>
      </c>
      <c r="H465" s="41">
        <v>17.536153693600621</v>
      </c>
      <c r="I465" s="4">
        <f>G465/F465-1</f>
        <v>5.8651026392961825E-2</v>
      </c>
      <c r="J465" s="4">
        <f>F465/B465-1</f>
        <v>-3.0147895335608466E-2</v>
      </c>
      <c r="K465" s="48">
        <v>18.329999999999998</v>
      </c>
      <c r="L465" s="4">
        <f t="shared" si="62"/>
        <v>-3.4755134281200695E-2</v>
      </c>
      <c r="M465" s="48">
        <v>17.14</v>
      </c>
      <c r="N465" s="4">
        <f t="shared" si="63"/>
        <v>3.4399517199758645E-2</v>
      </c>
      <c r="O465" s="4">
        <f>IF(J465&lt;-2.5%,L466+IF(AC$2="Yes",E466,0),"")</f>
        <v>5.589605598535341E-2</v>
      </c>
      <c r="P465" s="4">
        <f>IF(AND(I465&gt;5%,I465&lt;20%),N466-IF(AC$2="Yes",E466,0),"")</f>
        <v>-5.5516014467249852E-2</v>
      </c>
      <c r="Q465" s="4" t="str">
        <f>IF(COUNT(O465:P465)=2,"",IF(COUNT(O465:P465)=1,SUM(O465:P465)+IF(AC$2="Yes",IF(O465&lt;&gt;"",E466,-E466),0),""))</f>
        <v/>
      </c>
      <c r="R465" s="4">
        <f>IF(O465&lt;&gt;"",E466,"")</f>
        <v>-2.2663682148852837E-2</v>
      </c>
      <c r="S465" s="4">
        <f>IF(P465&lt;&gt;"",-E466,"")</f>
        <v>2.2663682148852837E-2</v>
      </c>
      <c r="T465" s="4" t="str">
        <f t="shared" si="64"/>
        <v/>
      </c>
      <c r="U465" s="43">
        <f t="shared" si="65"/>
        <v>167.6425721925653</v>
      </c>
      <c r="V465" s="43">
        <f t="shared" si="66"/>
        <v>257.70194247292005</v>
      </c>
      <c r="W465" s="43">
        <f t="shared" si="67"/>
        <v>400.1389910458027</v>
      </c>
      <c r="X465" s="3">
        <f>U465/MAX(U$2:U465)-1</f>
        <v>0</v>
      </c>
      <c r="Y465" s="3">
        <f>V465/MAX(V$2:V465)-1</f>
        <v>-0.11208284860593987</v>
      </c>
      <c r="Z465" s="3">
        <f>W465/MAX(W$2:W465)-1</f>
        <v>-3.3221440631884369E-2</v>
      </c>
      <c r="AA465" s="2"/>
      <c r="AF465" s="2"/>
      <c r="AG465" s="2"/>
      <c r="AH465" s="2"/>
      <c r="AI465" s="2"/>
    </row>
    <row r="466" spans="1:35" x14ac:dyDescent="0.25">
      <c r="A466" s="49">
        <v>41220</v>
      </c>
      <c r="B466" s="48">
        <v>19.079999999999998</v>
      </c>
      <c r="C466" s="4">
        <f t="shared" si="68"/>
        <v>8.53242320819112E-2</v>
      </c>
      <c r="D466" s="48">
        <v>139.72</v>
      </c>
      <c r="E466" s="4">
        <f t="shared" si="61"/>
        <v>-2.2663682148852837E-2</v>
      </c>
      <c r="F466" s="6">
        <v>18.850000000000001</v>
      </c>
      <c r="G466" s="6">
        <v>19.45</v>
      </c>
      <c r="H466" s="41">
        <v>17.81685302203687</v>
      </c>
      <c r="I466" s="4">
        <f>G466/F466-1</f>
        <v>3.1830238726790361E-2</v>
      </c>
      <c r="J466" s="4">
        <f>F466/B466-1</f>
        <v>-1.2054507337525999E-2</v>
      </c>
      <c r="K466" s="48">
        <v>19.77</v>
      </c>
      <c r="L466" s="4">
        <f t="shared" si="62"/>
        <v>7.8559738134206247E-2</v>
      </c>
      <c r="M466" s="48">
        <v>15.8</v>
      </c>
      <c r="N466" s="4">
        <f t="shared" si="63"/>
        <v>-7.817969661610269E-2</v>
      </c>
      <c r="O466" s="4" t="str">
        <f>IF(J466&lt;-2.5%,L467+IF(AC$2="Yes",E467,0),"")</f>
        <v/>
      </c>
      <c r="P466" s="4" t="str">
        <f>IF(AND(I466&gt;5%,I466&lt;20%),N467-IF(AC$2="Yes",E467,0),"")</f>
        <v/>
      </c>
      <c r="Q466" s="4" t="str">
        <f>IF(COUNT(O466:P466)=2,"",IF(COUNT(O466:P466)=1,SUM(O466:P466)+IF(AC$2="Yes",IF(O466&lt;&gt;"",E467,-E467),0),""))</f>
        <v/>
      </c>
      <c r="R466" s="4" t="str">
        <f>IF(O466&lt;&gt;"",E467,"")</f>
        <v/>
      </c>
      <c r="S466" s="4" t="str">
        <f>IF(P466&lt;&gt;"",-E467,"")</f>
        <v/>
      </c>
      <c r="T466" s="4" t="str">
        <f t="shared" si="64"/>
        <v/>
      </c>
      <c r="U466" s="43">
        <f t="shared" si="65"/>
        <v>167.6425721925653</v>
      </c>
      <c r="V466" s="43">
        <f t="shared" si="66"/>
        <v>257.70194247292005</v>
      </c>
      <c r="W466" s="43">
        <f t="shared" si="67"/>
        <v>400.1389910458027</v>
      </c>
      <c r="X466" s="3">
        <f>U466/MAX(U$2:U466)-1</f>
        <v>0</v>
      </c>
      <c r="Y466" s="3">
        <f>V466/MAX(V$2:V466)-1</f>
        <v>-0.11208284860593987</v>
      </c>
      <c r="Z466" s="3">
        <f>W466/MAX(W$2:W466)-1</f>
        <v>-3.3221440631884369E-2</v>
      </c>
      <c r="AA466" s="2"/>
      <c r="AF466" s="2"/>
      <c r="AG466" s="2"/>
      <c r="AH466" s="2"/>
      <c r="AI466" s="2"/>
    </row>
    <row r="467" spans="1:35" x14ac:dyDescent="0.25">
      <c r="A467" s="49">
        <v>41221</v>
      </c>
      <c r="B467" s="48">
        <v>18.489999999999998</v>
      </c>
      <c r="C467" s="4">
        <f t="shared" si="68"/>
        <v>-3.0922431865828104E-2</v>
      </c>
      <c r="D467" s="50">
        <v>138.04</v>
      </c>
      <c r="E467" s="4">
        <f t="shared" si="61"/>
        <v>-1.2024048096192397E-2</v>
      </c>
      <c r="F467" s="6">
        <v>18.5</v>
      </c>
      <c r="G467" s="6">
        <v>19.3</v>
      </c>
      <c r="H467" s="41">
        <v>17.939243381666529</v>
      </c>
      <c r="I467" s="4">
        <f>G467/F467-1</f>
        <v>4.3243243243243246E-2</v>
      </c>
      <c r="J467" s="4">
        <f>F467/B467-1</f>
        <v>5.4083288263928608E-4</v>
      </c>
      <c r="K467" s="48">
        <v>19.899999999999999</v>
      </c>
      <c r="L467" s="4">
        <f t="shared" si="62"/>
        <v>6.5756196256954169E-3</v>
      </c>
      <c r="M467" s="48">
        <v>15.66</v>
      </c>
      <c r="N467" s="4">
        <f t="shared" si="63"/>
        <v>-8.8607594936709333E-3</v>
      </c>
      <c r="O467" s="4" t="str">
        <f>IF(J467&lt;-2.5%,L468+IF(AC$2="Yes",E468,0),"")</f>
        <v/>
      </c>
      <c r="P467" s="4" t="str">
        <f>IF(AND(I467&gt;5%,I467&lt;20%),N468-IF(AC$2="Yes",E468,0),"")</f>
        <v/>
      </c>
      <c r="Q467" s="4" t="str">
        <f>IF(COUNT(O467:P467)=2,"",IF(COUNT(O467:P467)=1,SUM(O467:P467)+IF(AC$2="Yes",IF(O467&lt;&gt;"",E468,-E468),0),""))</f>
        <v/>
      </c>
      <c r="R467" s="4" t="str">
        <f>IF(O467&lt;&gt;"",E468,"")</f>
        <v/>
      </c>
      <c r="S467" s="4" t="str">
        <f>IF(P467&lt;&gt;"",-E468,"")</f>
        <v/>
      </c>
      <c r="T467" s="4" t="str">
        <f t="shared" si="64"/>
        <v/>
      </c>
      <c r="U467" s="43">
        <f t="shared" si="65"/>
        <v>167.6425721925653</v>
      </c>
      <c r="V467" s="43">
        <f t="shared" si="66"/>
        <v>257.70194247292005</v>
      </c>
      <c r="W467" s="43">
        <f t="shared" si="67"/>
        <v>400.1389910458027</v>
      </c>
      <c r="X467" s="3">
        <f>U467/MAX(U$2:U467)-1</f>
        <v>0</v>
      </c>
      <c r="Y467" s="3">
        <f>V467/MAX(V$2:V467)-1</f>
        <v>-0.11208284860593987</v>
      </c>
      <c r="Z467" s="3">
        <f>W467/MAX(W$2:W467)-1</f>
        <v>-3.3221440631884369E-2</v>
      </c>
      <c r="AA467" s="2"/>
      <c r="AF467" s="2"/>
      <c r="AG467" s="2"/>
      <c r="AH467" s="2"/>
      <c r="AI467" s="2"/>
    </row>
    <row r="468" spans="1:35" x14ac:dyDescent="0.25">
      <c r="A468" s="49">
        <v>41222</v>
      </c>
      <c r="B468" s="48">
        <v>18.61</v>
      </c>
      <c r="C468" s="4">
        <f t="shared" si="68"/>
        <v>6.489994591671211E-3</v>
      </c>
      <c r="D468" s="43">
        <v>138.16</v>
      </c>
      <c r="E468" s="4">
        <f t="shared" si="61"/>
        <v>8.6931324253836095E-4</v>
      </c>
      <c r="F468" s="6">
        <v>18.600000000000001</v>
      </c>
      <c r="G468" s="6">
        <v>19.55</v>
      </c>
      <c r="H468" s="41">
        <v>18.061199130454433</v>
      </c>
      <c r="I468" s="4">
        <f>G468/F468-1</f>
        <v>5.1075268817204256E-2</v>
      </c>
      <c r="J468" s="4">
        <f>F468/B468-1</f>
        <v>-5.3734551316486634E-4</v>
      </c>
      <c r="K468" s="48">
        <v>19.88</v>
      </c>
      <c r="L468" s="4">
        <f t="shared" si="62"/>
        <v>-1.0050251256281673E-3</v>
      </c>
      <c r="M468" s="48">
        <v>15.66</v>
      </c>
      <c r="N468" s="4">
        <f t="shared" si="63"/>
        <v>0</v>
      </c>
      <c r="O468" s="4" t="str">
        <f>IF(J468&lt;-2.5%,L469+IF(AC$2="Yes",E469,0),"")</f>
        <v/>
      </c>
      <c r="P468" s="4">
        <f>IF(AND(I468&gt;5%,I468&lt;20%),N469-IF(AC$2="Yes",E469,0),"")</f>
        <v>0</v>
      </c>
      <c r="Q468" s="4">
        <f>IF(COUNT(O468:P468)=2,"",IF(COUNT(O468:P468)=1,SUM(O468:P468)+IF(AC$2="Yes",IF(O468&lt;&gt;"",E469,-E469),0),""))</f>
        <v>0</v>
      </c>
      <c r="R468" s="4" t="str">
        <f>IF(O468&lt;&gt;"",E469,"")</f>
        <v/>
      </c>
      <c r="S468" s="4">
        <f>IF(P468&lt;&gt;"",-E469,"")</f>
        <v>0</v>
      </c>
      <c r="T468" s="4">
        <f t="shared" si="64"/>
        <v>0</v>
      </c>
      <c r="U468" s="43">
        <f t="shared" si="65"/>
        <v>167.6425721925653</v>
      </c>
      <c r="V468" s="43">
        <f t="shared" si="66"/>
        <v>257.70194247292005</v>
      </c>
      <c r="W468" s="43">
        <f t="shared" si="67"/>
        <v>400.1389910458027</v>
      </c>
      <c r="X468" s="3">
        <f>U468/MAX(U$2:U468)-1</f>
        <v>0</v>
      </c>
      <c r="Y468" s="3">
        <f>V468/MAX(V$2:V468)-1</f>
        <v>-0.11208284860593987</v>
      </c>
      <c r="Z468" s="3">
        <f>W468/MAX(W$2:W468)-1</f>
        <v>-3.3221440631884369E-2</v>
      </c>
      <c r="AA468" s="2"/>
      <c r="AF468" s="2"/>
      <c r="AG468" s="2"/>
      <c r="AH468" s="2"/>
      <c r="AI468" s="2"/>
    </row>
    <row r="469" spans="1:35" x14ac:dyDescent="0.25">
      <c r="A469" s="9"/>
      <c r="B469" s="8"/>
      <c r="D469" s="5"/>
      <c r="E469" s="4"/>
      <c r="I469" s="4"/>
      <c r="J469" s="4"/>
      <c r="L469" s="2"/>
      <c r="N469" s="2"/>
      <c r="O469" s="4"/>
      <c r="P469" s="4"/>
      <c r="Q469" s="4"/>
      <c r="R469" s="4"/>
      <c r="S469" s="4"/>
      <c r="T469" s="4"/>
      <c r="AA469" s="2"/>
      <c r="AF469" s="2"/>
      <c r="AG469" s="2"/>
      <c r="AH469" s="2"/>
      <c r="AI469" s="2"/>
    </row>
    <row r="470" spans="1:35" x14ac:dyDescent="0.25">
      <c r="O470" s="4" t="str">
        <f t="shared" ref="O470" si="69">IF(J470&lt;-2.5%,L471,"")</f>
        <v/>
      </c>
      <c r="P470" s="4" t="str">
        <f>IF(AND(I470&gt;5%,I470&lt;20%),N471,"")</f>
        <v/>
      </c>
      <c r="Q470" s="4" t="str">
        <f t="shared" ref="Q470" si="70">IF(COUNT(O470:P470)=2,"",IF(COUNT(O470:P470)=1,SUM(O470:P470),""))</f>
        <v/>
      </c>
      <c r="R470" s="4"/>
      <c r="S470" s="4"/>
      <c r="T470" s="4"/>
      <c r="AA470" s="2"/>
      <c r="AF470" s="2"/>
      <c r="AG470" s="2"/>
      <c r="AH470" s="2"/>
      <c r="AI470" s="2"/>
    </row>
    <row r="471" spans="1:35" x14ac:dyDescent="0.25">
      <c r="AA471" s="2"/>
      <c r="AF471" s="2"/>
      <c r="AG471" s="2"/>
      <c r="AH471" s="2"/>
      <c r="AI471" s="2"/>
    </row>
    <row r="472" spans="1:35" x14ac:dyDescent="0.25">
      <c r="AA472" s="2"/>
      <c r="AF472" s="2"/>
      <c r="AG472" s="2"/>
      <c r="AH472" s="2"/>
      <c r="AI472" s="2"/>
    </row>
    <row r="473" spans="1:35" x14ac:dyDescent="0.25">
      <c r="AA473" s="2"/>
      <c r="AF473" s="2"/>
      <c r="AG473" s="2"/>
      <c r="AH473" s="2"/>
      <c r="AI473" s="2"/>
    </row>
    <row r="474" spans="1:35" x14ac:dyDescent="0.25">
      <c r="AA474" s="2"/>
      <c r="AF474" s="2"/>
      <c r="AG474" s="2"/>
      <c r="AH474" s="2"/>
      <c r="AI474" s="2"/>
    </row>
    <row r="475" spans="1:35" x14ac:dyDescent="0.25">
      <c r="AA475" s="2"/>
      <c r="AF475" s="2"/>
      <c r="AG475" s="2"/>
      <c r="AH475" s="2"/>
      <c r="AI475" s="2"/>
    </row>
    <row r="476" spans="1:35" x14ac:dyDescent="0.25">
      <c r="AA476" s="2"/>
      <c r="AF476" s="2"/>
      <c r="AG476" s="2"/>
      <c r="AH476" s="2"/>
      <c r="AI476" s="2"/>
    </row>
    <row r="477" spans="1:35" x14ac:dyDescent="0.25">
      <c r="AA477" s="2"/>
      <c r="AF477" s="2"/>
      <c r="AG477" s="2"/>
      <c r="AH477" s="2"/>
      <c r="AI477" s="2"/>
    </row>
    <row r="478" spans="1:35" x14ac:dyDescent="0.25">
      <c r="AA478" s="2"/>
      <c r="AF478" s="2"/>
      <c r="AG478" s="2"/>
      <c r="AH478" s="2"/>
      <c r="AI478" s="2"/>
    </row>
    <row r="479" spans="1:35" x14ac:dyDescent="0.25">
      <c r="AA479" s="2"/>
      <c r="AF479" s="2"/>
      <c r="AG479" s="2"/>
      <c r="AH479" s="2"/>
      <c r="AI479" s="2"/>
    </row>
    <row r="480" spans="1:35" x14ac:dyDescent="0.25">
      <c r="AA480" s="2"/>
      <c r="AF480" s="2"/>
      <c r="AG480" s="2"/>
      <c r="AH480" s="2"/>
      <c r="AI480" s="2"/>
    </row>
    <row r="481" spans="27:35" x14ac:dyDescent="0.25">
      <c r="AA481" s="2"/>
      <c r="AF481" s="2"/>
      <c r="AG481" s="2"/>
      <c r="AH481" s="2"/>
      <c r="AI481" s="2"/>
    </row>
    <row r="482" spans="27:35" x14ac:dyDescent="0.25">
      <c r="AA482" s="2"/>
      <c r="AF482" s="2"/>
      <c r="AG482" s="2"/>
      <c r="AH482" s="2"/>
      <c r="AI482" s="2"/>
    </row>
    <row r="483" spans="27:35" x14ac:dyDescent="0.25">
      <c r="AA483" s="2"/>
      <c r="AF483" s="2"/>
      <c r="AG483" s="2"/>
      <c r="AH483" s="2"/>
      <c r="AI483" s="2"/>
    </row>
    <row r="484" spans="27:35" x14ac:dyDescent="0.25">
      <c r="AA484" s="2"/>
      <c r="AF484" s="2"/>
      <c r="AG484" s="2"/>
      <c r="AH484" s="2"/>
      <c r="AI484" s="2"/>
    </row>
    <row r="485" spans="27:35" x14ac:dyDescent="0.25">
      <c r="AA485" s="2"/>
      <c r="AF485" s="2"/>
      <c r="AG485" s="2"/>
      <c r="AH485" s="2"/>
      <c r="AI485" s="2"/>
    </row>
    <row r="486" spans="27:35" x14ac:dyDescent="0.25">
      <c r="AA486" s="2"/>
      <c r="AF486" s="2"/>
      <c r="AG486" s="2"/>
      <c r="AH486" s="2"/>
      <c r="AI486" s="2"/>
    </row>
    <row r="487" spans="27:35" x14ac:dyDescent="0.25">
      <c r="AA487" s="2"/>
      <c r="AF487" s="2"/>
      <c r="AG487" s="2"/>
      <c r="AH487" s="2"/>
      <c r="AI487" s="2"/>
    </row>
    <row r="488" spans="27:35" x14ac:dyDescent="0.25">
      <c r="AA488" s="2"/>
      <c r="AF488" s="2"/>
      <c r="AG488" s="2"/>
      <c r="AH488" s="2"/>
      <c r="AI488" s="2"/>
    </row>
    <row r="489" spans="27:35" x14ac:dyDescent="0.25">
      <c r="AA489" s="2"/>
      <c r="AF489" s="2"/>
      <c r="AG489" s="2"/>
      <c r="AH489" s="2"/>
      <c r="AI489" s="2"/>
    </row>
    <row r="490" spans="27:35" x14ac:dyDescent="0.25">
      <c r="AA490" s="2"/>
      <c r="AF490" s="2"/>
      <c r="AG490" s="2"/>
      <c r="AH490" s="2"/>
      <c r="AI490" s="2"/>
    </row>
    <row r="491" spans="27:35" x14ac:dyDescent="0.25">
      <c r="AA491" s="2"/>
      <c r="AF491" s="2"/>
      <c r="AG491" s="2"/>
      <c r="AH491" s="2"/>
      <c r="AI491" s="2"/>
    </row>
    <row r="492" spans="27:35" x14ac:dyDescent="0.25">
      <c r="AA492" s="2"/>
      <c r="AF492" s="2"/>
      <c r="AG492" s="2"/>
      <c r="AH492" s="2"/>
      <c r="AI492" s="2"/>
    </row>
    <row r="493" spans="27:35" x14ac:dyDescent="0.25">
      <c r="AA493" s="2"/>
      <c r="AF493" s="2"/>
      <c r="AG493" s="2"/>
      <c r="AH493" s="2"/>
      <c r="AI493" s="2"/>
    </row>
    <row r="494" spans="27:35" x14ac:dyDescent="0.25">
      <c r="AA494" s="2"/>
      <c r="AF494" s="2"/>
      <c r="AG494" s="2"/>
      <c r="AH494" s="2"/>
      <c r="AI494" s="2"/>
    </row>
    <row r="495" spans="27:35" x14ac:dyDescent="0.25">
      <c r="AA495" s="2"/>
      <c r="AF495" s="2"/>
      <c r="AG495" s="2"/>
      <c r="AH495" s="2"/>
      <c r="AI495" s="2"/>
    </row>
    <row r="496" spans="27:35" x14ac:dyDescent="0.25">
      <c r="AA496" s="2"/>
      <c r="AF496" s="2"/>
      <c r="AG496" s="2"/>
      <c r="AH496" s="2"/>
      <c r="AI496" s="2"/>
    </row>
    <row r="497" spans="27:35" x14ac:dyDescent="0.25">
      <c r="AA497" s="2"/>
      <c r="AF497" s="2"/>
      <c r="AG497" s="2"/>
      <c r="AH497" s="2"/>
      <c r="AI497" s="2"/>
    </row>
    <row r="498" spans="27:35" x14ac:dyDescent="0.25">
      <c r="AA498" s="2"/>
      <c r="AF498" s="2"/>
      <c r="AG498" s="2"/>
      <c r="AH498" s="2"/>
      <c r="AI498" s="2"/>
    </row>
    <row r="499" spans="27:35" x14ac:dyDescent="0.25">
      <c r="AA499" s="2"/>
      <c r="AF499" s="2"/>
      <c r="AG499" s="2"/>
      <c r="AH499" s="2"/>
      <c r="AI499" s="2"/>
    </row>
    <row r="500" spans="27:35" x14ac:dyDescent="0.25">
      <c r="AA500" s="2"/>
      <c r="AF500" s="2"/>
      <c r="AG500" s="2"/>
      <c r="AH500" s="2"/>
      <c r="AI500" s="2"/>
    </row>
    <row r="501" spans="27:35" x14ac:dyDescent="0.25">
      <c r="AA501" s="2"/>
      <c r="AF501" s="2"/>
      <c r="AG501" s="2"/>
      <c r="AH501" s="2"/>
      <c r="AI501" s="2"/>
    </row>
    <row r="502" spans="27:35" x14ac:dyDescent="0.25">
      <c r="AA502" s="2"/>
      <c r="AF502" s="2"/>
      <c r="AG502" s="2"/>
      <c r="AH502" s="2"/>
      <c r="AI502" s="2"/>
    </row>
    <row r="503" spans="27:35" x14ac:dyDescent="0.25">
      <c r="AA503" s="2"/>
      <c r="AF503" s="2"/>
      <c r="AG503" s="2"/>
      <c r="AH503" s="2"/>
      <c r="AI503" s="2"/>
    </row>
    <row r="504" spans="27:35" x14ac:dyDescent="0.25">
      <c r="AA504" s="2"/>
      <c r="AF504" s="2"/>
      <c r="AG504" s="2"/>
      <c r="AH504" s="2"/>
      <c r="AI504" s="2"/>
    </row>
    <row r="505" spans="27:35" x14ac:dyDescent="0.25">
      <c r="AA505" s="2"/>
      <c r="AF505" s="2"/>
      <c r="AG505" s="2"/>
      <c r="AH505" s="2"/>
      <c r="AI505" s="2"/>
    </row>
    <row r="506" spans="27:35" x14ac:dyDescent="0.25">
      <c r="AA506" s="2"/>
      <c r="AF506" s="2"/>
      <c r="AG506" s="2"/>
      <c r="AH506" s="2"/>
      <c r="AI506" s="2"/>
    </row>
    <row r="507" spans="27:35" x14ac:dyDescent="0.25">
      <c r="AA507" s="2"/>
      <c r="AF507" s="2"/>
      <c r="AG507" s="2"/>
      <c r="AH507" s="2"/>
      <c r="AI507" s="2"/>
    </row>
    <row r="508" spans="27:35" x14ac:dyDescent="0.25">
      <c r="AA508" s="2"/>
      <c r="AF508" s="2"/>
      <c r="AG508" s="2"/>
      <c r="AH508" s="2"/>
      <c r="AI508" s="2"/>
    </row>
    <row r="509" spans="27:35" x14ac:dyDescent="0.25">
      <c r="AA509" s="2"/>
      <c r="AF509" s="2"/>
      <c r="AG509" s="2"/>
      <c r="AH509" s="2"/>
      <c r="AI509" s="2"/>
    </row>
    <row r="510" spans="27:35" x14ac:dyDescent="0.25">
      <c r="AA510" s="2"/>
      <c r="AF510" s="2"/>
      <c r="AG510" s="2"/>
      <c r="AH510" s="2"/>
      <c r="AI510" s="2"/>
    </row>
    <row r="511" spans="27:35" x14ac:dyDescent="0.25">
      <c r="AA511" s="2"/>
      <c r="AF511" s="2"/>
      <c r="AG511" s="2"/>
      <c r="AH511" s="2"/>
      <c r="AI511" s="2"/>
    </row>
    <row r="512" spans="27:35" x14ac:dyDescent="0.25">
      <c r="AA512" s="2"/>
      <c r="AF512" s="2"/>
      <c r="AG512" s="2"/>
      <c r="AH512" s="2"/>
      <c r="AI512" s="2"/>
    </row>
    <row r="513" spans="27:35" x14ac:dyDescent="0.25">
      <c r="AA513" s="2"/>
      <c r="AF513" s="2"/>
      <c r="AG513" s="2"/>
      <c r="AH513" s="2"/>
      <c r="AI513" s="2"/>
    </row>
    <row r="514" spans="27:35" x14ac:dyDescent="0.25">
      <c r="AA514" s="2"/>
      <c r="AF514" s="2"/>
      <c r="AG514" s="2"/>
      <c r="AH514" s="2"/>
      <c r="AI514" s="2"/>
    </row>
    <row r="515" spans="27:35" x14ac:dyDescent="0.25">
      <c r="AA515" s="2"/>
      <c r="AF515" s="2"/>
      <c r="AG515" s="2"/>
      <c r="AH515" s="2"/>
      <c r="AI515" s="2"/>
    </row>
    <row r="516" spans="27:35" x14ac:dyDescent="0.25">
      <c r="AA516" s="2"/>
      <c r="AF516" s="2"/>
      <c r="AG516" s="2"/>
      <c r="AH516" s="2"/>
      <c r="AI516" s="2"/>
    </row>
    <row r="517" spans="27:35" x14ac:dyDescent="0.25">
      <c r="AA517" s="2"/>
      <c r="AF517" s="2"/>
      <c r="AG517" s="2"/>
      <c r="AH517" s="2"/>
      <c r="AI517" s="2"/>
    </row>
    <row r="518" spans="27:35" x14ac:dyDescent="0.25">
      <c r="AA518" s="2"/>
      <c r="AF518" s="2"/>
      <c r="AG518" s="2"/>
      <c r="AH518" s="2"/>
      <c r="AI518" s="2"/>
    </row>
    <row r="519" spans="27:35" x14ac:dyDescent="0.25">
      <c r="AA519" s="2"/>
      <c r="AF519" s="2"/>
      <c r="AG519" s="2"/>
      <c r="AH519" s="2"/>
      <c r="AI519" s="2"/>
    </row>
    <row r="520" spans="27:35" x14ac:dyDescent="0.25">
      <c r="AA520" s="2"/>
      <c r="AF520" s="2"/>
      <c r="AG520" s="2"/>
      <c r="AH520" s="2"/>
      <c r="AI520" s="2"/>
    </row>
    <row r="521" spans="27:35" x14ac:dyDescent="0.25">
      <c r="AA521" s="2"/>
      <c r="AF521" s="2"/>
      <c r="AG521" s="2"/>
      <c r="AH521" s="2"/>
      <c r="AI521" s="2"/>
    </row>
    <row r="522" spans="27:35" x14ac:dyDescent="0.25">
      <c r="AA522" s="2"/>
      <c r="AF522" s="2"/>
      <c r="AG522" s="2"/>
      <c r="AH522" s="2"/>
      <c r="AI522" s="2"/>
    </row>
    <row r="523" spans="27:35" x14ac:dyDescent="0.25">
      <c r="AA523" s="2"/>
      <c r="AF523" s="2"/>
      <c r="AG523" s="2"/>
      <c r="AH523" s="2"/>
      <c r="AI523" s="2"/>
    </row>
    <row r="524" spans="27:35" x14ac:dyDescent="0.25">
      <c r="AA524" s="2"/>
      <c r="AF524" s="2"/>
      <c r="AG524" s="2"/>
      <c r="AH524" s="2"/>
      <c r="AI524" s="2"/>
    </row>
    <row r="525" spans="27:35" x14ac:dyDescent="0.25">
      <c r="AA525" s="2"/>
      <c r="AF525" s="2"/>
      <c r="AG525" s="2"/>
      <c r="AH525" s="2"/>
      <c r="AI525" s="2"/>
    </row>
    <row r="526" spans="27:35" x14ac:dyDescent="0.25">
      <c r="AA526" s="2"/>
      <c r="AF526" s="2"/>
      <c r="AG526" s="2"/>
      <c r="AH526" s="2"/>
      <c r="AI526" s="2"/>
    </row>
    <row r="527" spans="27:35" x14ac:dyDescent="0.25">
      <c r="AA527" s="2"/>
      <c r="AF527" s="2"/>
      <c r="AG527" s="2"/>
      <c r="AH527" s="2"/>
      <c r="AI527" s="2"/>
    </row>
    <row r="528" spans="27:35" x14ac:dyDescent="0.25">
      <c r="AA528" s="2"/>
      <c r="AF528" s="2"/>
      <c r="AG528" s="2"/>
      <c r="AH528" s="2"/>
      <c r="AI528" s="2"/>
    </row>
    <row r="529" spans="27:35" x14ac:dyDescent="0.25">
      <c r="AA529" s="2"/>
      <c r="AF529" s="2"/>
      <c r="AG529" s="2"/>
      <c r="AH529" s="2"/>
      <c r="AI529" s="2"/>
    </row>
    <row r="530" spans="27:35" x14ac:dyDescent="0.25">
      <c r="AA530" s="2"/>
      <c r="AF530" s="2"/>
      <c r="AG530" s="2"/>
      <c r="AH530" s="2"/>
      <c r="AI530" s="2"/>
    </row>
    <row r="531" spans="27:35" x14ac:dyDescent="0.25">
      <c r="AA531" s="2"/>
      <c r="AF531" s="2"/>
      <c r="AG531" s="2"/>
      <c r="AH531" s="2"/>
      <c r="AI531" s="2"/>
    </row>
    <row r="532" spans="27:35" x14ac:dyDescent="0.25">
      <c r="AA532" s="2"/>
      <c r="AF532" s="2"/>
      <c r="AG532" s="2"/>
      <c r="AH532" s="2"/>
      <c r="AI532" s="2"/>
    </row>
    <row r="533" spans="27:35" x14ac:dyDescent="0.25">
      <c r="AA533" s="2"/>
      <c r="AF533" s="2"/>
      <c r="AG533" s="2"/>
      <c r="AH533" s="2"/>
      <c r="AI533" s="2"/>
    </row>
    <row r="534" spans="27:35" x14ac:dyDescent="0.25">
      <c r="AA534" s="2"/>
      <c r="AF534" s="2"/>
      <c r="AG534" s="2"/>
      <c r="AH534" s="2"/>
      <c r="AI534" s="2"/>
    </row>
    <row r="535" spans="27:35" x14ac:dyDescent="0.25">
      <c r="AA535" s="2"/>
      <c r="AF535" s="2"/>
      <c r="AG535" s="2"/>
      <c r="AH535" s="2"/>
      <c r="AI535" s="2"/>
    </row>
    <row r="536" spans="27:35" x14ac:dyDescent="0.25">
      <c r="AA536" s="2"/>
      <c r="AF536" s="2"/>
      <c r="AG536" s="2"/>
      <c r="AH536" s="2"/>
      <c r="AI536" s="2"/>
    </row>
    <row r="537" spans="27:35" x14ac:dyDescent="0.25">
      <c r="AA537" s="2"/>
      <c r="AF537" s="2"/>
      <c r="AG537" s="2"/>
      <c r="AH537" s="2"/>
      <c r="AI537" s="2"/>
    </row>
    <row r="538" spans="27:35" x14ac:dyDescent="0.25">
      <c r="AA538" s="2"/>
      <c r="AF538" s="2"/>
      <c r="AG538" s="2"/>
      <c r="AH538" s="2"/>
      <c r="AI538" s="2"/>
    </row>
    <row r="539" spans="27:35" x14ac:dyDescent="0.25">
      <c r="AA539" s="2"/>
      <c r="AF539" s="2"/>
      <c r="AG539" s="2"/>
      <c r="AH539" s="2"/>
      <c r="AI539" s="2"/>
    </row>
    <row r="540" spans="27:35" x14ac:dyDescent="0.25">
      <c r="AA540" s="2"/>
      <c r="AF540" s="2"/>
      <c r="AG540" s="2"/>
      <c r="AH540" s="2"/>
      <c r="AI540" s="2"/>
    </row>
    <row r="541" spans="27:35" x14ac:dyDescent="0.25">
      <c r="AA541" s="2"/>
      <c r="AF541" s="2"/>
      <c r="AG541" s="2"/>
      <c r="AH541" s="2"/>
      <c r="AI541" s="2"/>
    </row>
    <row r="542" spans="27:35" x14ac:dyDescent="0.25">
      <c r="AA542" s="2"/>
      <c r="AF542" s="2"/>
      <c r="AG542" s="2"/>
      <c r="AH542" s="2"/>
      <c r="AI542" s="2"/>
    </row>
    <row r="543" spans="27:35" x14ac:dyDescent="0.25">
      <c r="AA543" s="2"/>
      <c r="AF543" s="2"/>
      <c r="AG543" s="2"/>
      <c r="AH543" s="2"/>
      <c r="AI543" s="2"/>
    </row>
    <row r="544" spans="27:35" x14ac:dyDescent="0.25">
      <c r="AA544" s="2"/>
      <c r="AF544" s="2"/>
      <c r="AG544" s="2"/>
      <c r="AH544" s="2"/>
      <c r="AI544" s="2"/>
    </row>
    <row r="545" spans="27:35" x14ac:dyDescent="0.25">
      <c r="AA545" s="2"/>
      <c r="AF545" s="2"/>
      <c r="AG545" s="2"/>
      <c r="AH545" s="2"/>
      <c r="AI545" s="2"/>
    </row>
    <row r="546" spans="27:35" x14ac:dyDescent="0.25">
      <c r="AA546" s="2"/>
      <c r="AF546" s="2"/>
      <c r="AG546" s="2"/>
      <c r="AH546" s="2"/>
      <c r="AI546" s="2"/>
    </row>
    <row r="547" spans="27:35" x14ac:dyDescent="0.25">
      <c r="AA547" s="2"/>
      <c r="AF547" s="2"/>
      <c r="AG547" s="2"/>
      <c r="AH547" s="2"/>
      <c r="AI547" s="2"/>
    </row>
    <row r="548" spans="27:35" x14ac:dyDescent="0.25">
      <c r="AA548" s="2"/>
      <c r="AF548" s="2"/>
      <c r="AG548" s="2"/>
      <c r="AH548" s="2"/>
      <c r="AI548" s="2"/>
    </row>
    <row r="549" spans="27:35" x14ac:dyDescent="0.25">
      <c r="AA549" s="2"/>
      <c r="AF549" s="2"/>
      <c r="AG549" s="2"/>
      <c r="AH549" s="2"/>
      <c r="AI549" s="2"/>
    </row>
    <row r="550" spans="27:35" x14ac:dyDescent="0.25">
      <c r="AA550" s="2"/>
      <c r="AF550" s="2"/>
      <c r="AG550" s="2"/>
      <c r="AH550" s="2"/>
      <c r="AI550" s="2"/>
    </row>
    <row r="551" spans="27:35" x14ac:dyDescent="0.25">
      <c r="AA551" s="2"/>
      <c r="AF551" s="2"/>
      <c r="AG551" s="2"/>
      <c r="AH551" s="2"/>
      <c r="AI551" s="2"/>
    </row>
    <row r="552" spans="27:35" x14ac:dyDescent="0.25">
      <c r="AA552" s="2"/>
      <c r="AF552" s="2"/>
      <c r="AG552" s="2"/>
      <c r="AH552" s="2"/>
      <c r="AI552" s="2"/>
    </row>
    <row r="553" spans="27:35" x14ac:dyDescent="0.25">
      <c r="AA553" s="2"/>
      <c r="AF553" s="2"/>
      <c r="AG553" s="2"/>
      <c r="AH553" s="2"/>
      <c r="AI553" s="2"/>
    </row>
    <row r="554" spans="27:35" x14ac:dyDescent="0.25">
      <c r="AA554" s="2"/>
      <c r="AF554" s="2"/>
      <c r="AG554" s="2"/>
      <c r="AH554" s="2"/>
      <c r="AI554" s="2"/>
    </row>
    <row r="555" spans="27:35" x14ac:dyDescent="0.25">
      <c r="AA555" s="2"/>
      <c r="AF555" s="2"/>
      <c r="AG555" s="2"/>
      <c r="AH555" s="2"/>
      <c r="AI555" s="2"/>
    </row>
    <row r="556" spans="27:35" x14ac:dyDescent="0.25">
      <c r="AA556" s="2"/>
      <c r="AF556" s="2"/>
      <c r="AG556" s="2"/>
      <c r="AH556" s="2"/>
      <c r="AI556" s="2"/>
    </row>
    <row r="557" spans="27:35" x14ac:dyDescent="0.25">
      <c r="AA557" s="2"/>
      <c r="AF557" s="2"/>
      <c r="AG557" s="2"/>
      <c r="AH557" s="2"/>
      <c r="AI557" s="2"/>
    </row>
    <row r="558" spans="27:35" x14ac:dyDescent="0.25">
      <c r="AA558" s="2"/>
      <c r="AF558" s="2"/>
      <c r="AG558" s="2"/>
      <c r="AH558" s="2"/>
      <c r="AI558" s="2"/>
    </row>
    <row r="559" spans="27:35" x14ac:dyDescent="0.25">
      <c r="AA559" s="2"/>
      <c r="AF559" s="2"/>
      <c r="AG559" s="2"/>
      <c r="AH559" s="2"/>
      <c r="AI559" s="2"/>
    </row>
    <row r="560" spans="27:35" x14ac:dyDescent="0.25">
      <c r="AA560" s="2"/>
      <c r="AF560" s="2"/>
      <c r="AG560" s="2"/>
      <c r="AH560" s="2"/>
      <c r="AI560" s="2"/>
    </row>
    <row r="561" spans="27:35" x14ac:dyDescent="0.25">
      <c r="AA561" s="2"/>
      <c r="AF561" s="2"/>
      <c r="AG561" s="2"/>
      <c r="AH561" s="2"/>
      <c r="AI561" s="2"/>
    </row>
    <row r="562" spans="27:35" x14ac:dyDescent="0.25">
      <c r="AA562" s="2"/>
      <c r="AF562" s="2"/>
      <c r="AG562" s="2"/>
      <c r="AH562" s="2"/>
      <c r="AI562" s="2"/>
    </row>
    <row r="563" spans="27:35" x14ac:dyDescent="0.25">
      <c r="AA563" s="2"/>
      <c r="AF563" s="2"/>
      <c r="AG563" s="2"/>
      <c r="AH563" s="2"/>
      <c r="AI563" s="2"/>
    </row>
    <row r="564" spans="27:35" x14ac:dyDescent="0.25">
      <c r="AA564" s="2"/>
      <c r="AF564" s="2"/>
      <c r="AG564" s="2"/>
      <c r="AH564" s="2"/>
      <c r="AI564" s="2"/>
    </row>
    <row r="565" spans="27:35" x14ac:dyDescent="0.25">
      <c r="AA565" s="2"/>
      <c r="AF565" s="2"/>
      <c r="AG565" s="2"/>
      <c r="AH565" s="2"/>
      <c r="AI565" s="2"/>
    </row>
    <row r="566" spans="27:35" x14ac:dyDescent="0.25">
      <c r="AA566" s="2"/>
      <c r="AF566" s="2"/>
      <c r="AG566" s="2"/>
      <c r="AH566" s="2"/>
      <c r="AI566" s="2"/>
    </row>
    <row r="567" spans="27:35" x14ac:dyDescent="0.25">
      <c r="AA567" s="2"/>
      <c r="AF567" s="2"/>
      <c r="AG567" s="2"/>
      <c r="AH567" s="2"/>
      <c r="AI567" s="2"/>
    </row>
    <row r="568" spans="27:35" x14ac:dyDescent="0.25">
      <c r="AA568" s="2"/>
      <c r="AF568" s="2"/>
      <c r="AG568" s="2"/>
      <c r="AH568" s="2"/>
      <c r="AI568" s="2"/>
    </row>
    <row r="569" spans="27:35" x14ac:dyDescent="0.25">
      <c r="AA569" s="2"/>
      <c r="AF569" s="2"/>
      <c r="AG569" s="2"/>
      <c r="AH569" s="2"/>
      <c r="AI569" s="2"/>
    </row>
    <row r="570" spans="27:35" x14ac:dyDescent="0.25">
      <c r="AA570" s="2"/>
      <c r="AF570" s="2"/>
      <c r="AG570" s="2"/>
      <c r="AH570" s="2"/>
      <c r="AI570" s="2"/>
    </row>
    <row r="571" spans="27:35" x14ac:dyDescent="0.25">
      <c r="AA571" s="2"/>
      <c r="AF571" s="2"/>
      <c r="AG571" s="2"/>
      <c r="AH571" s="2"/>
      <c r="AI571" s="2"/>
    </row>
    <row r="572" spans="27:35" x14ac:dyDescent="0.25">
      <c r="AA572" s="2"/>
      <c r="AF572" s="2"/>
      <c r="AG572" s="2"/>
      <c r="AH572" s="2"/>
      <c r="AI572" s="2"/>
    </row>
    <row r="573" spans="27:35" x14ac:dyDescent="0.25">
      <c r="AA573" s="2"/>
      <c r="AF573" s="2"/>
      <c r="AG573" s="2"/>
      <c r="AH573" s="2"/>
      <c r="AI573" s="2"/>
    </row>
    <row r="574" spans="27:35" x14ac:dyDescent="0.25">
      <c r="AA574" s="2"/>
      <c r="AF574" s="2"/>
      <c r="AG574" s="2"/>
      <c r="AH574" s="2"/>
      <c r="AI574" s="2"/>
    </row>
    <row r="575" spans="27:35" x14ac:dyDescent="0.25">
      <c r="AA575" s="2"/>
      <c r="AF575" s="2"/>
      <c r="AG575" s="2"/>
      <c r="AH575" s="2"/>
      <c r="AI575" s="2"/>
    </row>
    <row r="576" spans="27:35" x14ac:dyDescent="0.25">
      <c r="AA576" s="2"/>
      <c r="AF576" s="2"/>
      <c r="AG576" s="2"/>
      <c r="AH576" s="2"/>
      <c r="AI576" s="2"/>
    </row>
    <row r="577" spans="27:35" x14ac:dyDescent="0.25">
      <c r="AA577" s="2"/>
      <c r="AF577" s="2"/>
      <c r="AG577" s="2"/>
      <c r="AH577" s="2"/>
      <c r="AI577" s="2"/>
    </row>
    <row r="578" spans="27:35" x14ac:dyDescent="0.25">
      <c r="AA578" s="2"/>
      <c r="AF578" s="2"/>
      <c r="AG578" s="2"/>
      <c r="AH578" s="2"/>
      <c r="AI578" s="2"/>
    </row>
    <row r="579" spans="27:35" x14ac:dyDescent="0.25">
      <c r="AA579" s="2"/>
      <c r="AF579" s="2"/>
      <c r="AG579" s="2"/>
      <c r="AH579" s="2"/>
      <c r="AI579" s="2"/>
    </row>
    <row r="580" spans="27:35" x14ac:dyDescent="0.25">
      <c r="AA580" s="2"/>
      <c r="AF580" s="2"/>
      <c r="AG580" s="2"/>
      <c r="AH580" s="2"/>
      <c r="AI580" s="2"/>
    </row>
    <row r="581" spans="27:35" x14ac:dyDescent="0.25">
      <c r="AA581" s="2"/>
      <c r="AF581" s="2"/>
      <c r="AG581" s="2"/>
      <c r="AH581" s="2"/>
      <c r="AI581" s="2"/>
    </row>
    <row r="582" spans="27:35" x14ac:dyDescent="0.25">
      <c r="AA582" s="2"/>
      <c r="AF582" s="2"/>
      <c r="AG582" s="2"/>
      <c r="AH582" s="2"/>
      <c r="AI582" s="2"/>
    </row>
    <row r="583" spans="27:35" x14ac:dyDescent="0.25">
      <c r="AA583" s="2"/>
      <c r="AF583" s="2"/>
      <c r="AG583" s="2"/>
      <c r="AH583" s="2"/>
      <c r="AI583" s="2"/>
    </row>
    <row r="584" spans="27:35" x14ac:dyDescent="0.25">
      <c r="AA584" s="2"/>
      <c r="AF584" s="2"/>
      <c r="AG584" s="2"/>
      <c r="AH584" s="2"/>
      <c r="AI584" s="2"/>
    </row>
    <row r="585" spans="27:35" x14ac:dyDescent="0.25">
      <c r="AA585" s="2"/>
      <c r="AF585" s="2"/>
      <c r="AG585" s="2"/>
      <c r="AH585" s="2"/>
      <c r="AI585" s="2"/>
    </row>
    <row r="586" spans="27:35" x14ac:dyDescent="0.25">
      <c r="AA586" s="2"/>
      <c r="AF586" s="2"/>
      <c r="AG586" s="2"/>
      <c r="AH586" s="2"/>
      <c r="AI586" s="2"/>
    </row>
    <row r="587" spans="27:35" x14ac:dyDescent="0.25">
      <c r="AA587" s="2"/>
      <c r="AF587" s="2"/>
      <c r="AG587" s="2"/>
      <c r="AH587" s="2"/>
      <c r="AI587" s="2"/>
    </row>
    <row r="588" spans="27:35" x14ac:dyDescent="0.25">
      <c r="AA588" s="2"/>
      <c r="AF588" s="2"/>
      <c r="AG588" s="2"/>
      <c r="AH588" s="2"/>
      <c r="AI588" s="2"/>
    </row>
    <row r="589" spans="27:35" x14ac:dyDescent="0.25">
      <c r="AA589" s="2"/>
      <c r="AF589" s="2"/>
      <c r="AG589" s="2"/>
      <c r="AH589" s="2"/>
      <c r="AI589" s="2"/>
    </row>
    <row r="590" spans="27:35" x14ac:dyDescent="0.25">
      <c r="AA590" s="2"/>
      <c r="AF590" s="2"/>
      <c r="AG590" s="2"/>
      <c r="AH590" s="2"/>
      <c r="AI590" s="2"/>
    </row>
    <row r="591" spans="27:35" x14ac:dyDescent="0.25">
      <c r="AA591" s="2"/>
      <c r="AF591" s="2"/>
      <c r="AG591" s="2"/>
      <c r="AH591" s="2"/>
      <c r="AI591" s="2"/>
    </row>
    <row r="592" spans="27:35" x14ac:dyDescent="0.25">
      <c r="AA592" s="2"/>
      <c r="AF592" s="2"/>
      <c r="AG592" s="2"/>
      <c r="AH592" s="2"/>
      <c r="AI592" s="2"/>
    </row>
    <row r="593" spans="27:35" x14ac:dyDescent="0.25">
      <c r="AA593" s="2"/>
      <c r="AF593" s="2"/>
      <c r="AG593" s="2"/>
      <c r="AH593" s="2"/>
      <c r="AI593" s="2"/>
    </row>
    <row r="594" spans="27:35" x14ac:dyDescent="0.25">
      <c r="AA594" s="2"/>
      <c r="AF594" s="2"/>
      <c r="AG594" s="2"/>
      <c r="AH594" s="2"/>
      <c r="AI594" s="2"/>
    </row>
    <row r="595" spans="27:35" x14ac:dyDescent="0.25">
      <c r="AA595" s="2"/>
      <c r="AF595" s="2"/>
      <c r="AG595" s="2"/>
      <c r="AH595" s="2"/>
      <c r="AI595" s="2"/>
    </row>
    <row r="596" spans="27:35" x14ac:dyDescent="0.25">
      <c r="AA596" s="2"/>
      <c r="AF596" s="2"/>
      <c r="AG596" s="2"/>
      <c r="AH596" s="2"/>
      <c r="AI596" s="2"/>
    </row>
    <row r="597" spans="27:35" x14ac:dyDescent="0.25">
      <c r="AA597" s="2"/>
      <c r="AF597" s="2"/>
      <c r="AG597" s="2"/>
      <c r="AH597" s="2"/>
      <c r="AI597" s="2"/>
    </row>
    <row r="598" spans="27:35" x14ac:dyDescent="0.25">
      <c r="AA598" s="2"/>
      <c r="AF598" s="2"/>
      <c r="AG598" s="2"/>
      <c r="AH598" s="2"/>
      <c r="AI598" s="2"/>
    </row>
    <row r="599" spans="27:35" x14ac:dyDescent="0.25">
      <c r="AA599" s="2"/>
      <c r="AF599" s="2"/>
      <c r="AG599" s="2"/>
      <c r="AH599" s="2"/>
      <c r="AI599" s="2"/>
    </row>
    <row r="600" spans="27:35" x14ac:dyDescent="0.25">
      <c r="AA600" s="2"/>
      <c r="AF600" s="2"/>
      <c r="AG600" s="2"/>
      <c r="AH600" s="2"/>
      <c r="AI600" s="2"/>
    </row>
    <row r="601" spans="27:35" x14ac:dyDescent="0.25">
      <c r="AA601" s="2"/>
      <c r="AF601" s="2"/>
      <c r="AG601" s="2"/>
      <c r="AH601" s="2"/>
      <c r="AI601" s="2"/>
    </row>
    <row r="602" spans="27:35" x14ac:dyDescent="0.25">
      <c r="AA602" s="2"/>
      <c r="AF602" s="2"/>
      <c r="AG602" s="2"/>
      <c r="AH602" s="2"/>
      <c r="AI602" s="2"/>
    </row>
    <row r="603" spans="27:35" x14ac:dyDescent="0.25">
      <c r="AA603" s="2"/>
      <c r="AF603" s="2"/>
      <c r="AG603" s="2"/>
      <c r="AH603" s="2"/>
      <c r="AI603" s="2"/>
    </row>
    <row r="604" spans="27:35" x14ac:dyDescent="0.25">
      <c r="AA604" s="2"/>
      <c r="AF604" s="2"/>
      <c r="AG604" s="2"/>
      <c r="AH604" s="2"/>
      <c r="AI604" s="2"/>
    </row>
    <row r="605" spans="27:35" x14ac:dyDescent="0.25">
      <c r="AA605" s="2"/>
      <c r="AF605" s="2"/>
      <c r="AG605" s="2"/>
      <c r="AH605" s="2"/>
      <c r="AI605" s="2"/>
    </row>
    <row r="606" spans="27:35" x14ac:dyDescent="0.25">
      <c r="AA606" s="2"/>
      <c r="AF606" s="2"/>
      <c r="AG606" s="2"/>
      <c r="AH606" s="2"/>
      <c r="AI606" s="2"/>
    </row>
    <row r="607" spans="27:35" x14ac:dyDescent="0.25">
      <c r="AA607" s="2"/>
      <c r="AF607" s="2"/>
      <c r="AG607" s="2"/>
      <c r="AH607" s="2"/>
      <c r="AI607" s="2"/>
    </row>
    <row r="608" spans="27:35" x14ac:dyDescent="0.25">
      <c r="AA608" s="2"/>
      <c r="AF608" s="2"/>
      <c r="AG608" s="2"/>
      <c r="AH608" s="2"/>
      <c r="AI608" s="2"/>
    </row>
    <row r="609" spans="27:35" x14ac:dyDescent="0.25">
      <c r="AA609" s="2"/>
      <c r="AF609" s="2"/>
      <c r="AG609" s="2"/>
      <c r="AH609" s="2"/>
      <c r="AI609" s="2"/>
    </row>
    <row r="610" spans="27:35" x14ac:dyDescent="0.25">
      <c r="AA610" s="2"/>
      <c r="AF610" s="2"/>
      <c r="AG610" s="2"/>
      <c r="AH610" s="2"/>
      <c r="AI610" s="2"/>
    </row>
    <row r="611" spans="27:35" x14ac:dyDescent="0.25">
      <c r="AA611" s="2"/>
      <c r="AF611" s="2"/>
      <c r="AG611" s="2"/>
      <c r="AH611" s="2"/>
      <c r="AI611" s="2"/>
    </row>
    <row r="612" spans="27:35" x14ac:dyDescent="0.25">
      <c r="AA612" s="2"/>
      <c r="AF612" s="2"/>
      <c r="AG612" s="2"/>
      <c r="AH612" s="2"/>
      <c r="AI612" s="2"/>
    </row>
    <row r="613" spans="27:35" x14ac:dyDescent="0.25">
      <c r="AA613" s="2"/>
      <c r="AF613" s="2"/>
      <c r="AG613" s="2"/>
      <c r="AH613" s="2"/>
      <c r="AI613" s="2"/>
    </row>
    <row r="614" spans="27:35" x14ac:dyDescent="0.25">
      <c r="AA614" s="2"/>
      <c r="AF614" s="2"/>
      <c r="AG614" s="2"/>
      <c r="AH614" s="2"/>
      <c r="AI614" s="2"/>
    </row>
    <row r="615" spans="27:35" x14ac:dyDescent="0.25">
      <c r="AA615" s="2"/>
      <c r="AF615" s="2"/>
      <c r="AG615" s="2"/>
      <c r="AH615" s="2"/>
      <c r="AI615" s="2"/>
    </row>
    <row r="616" spans="27:35" x14ac:dyDescent="0.25">
      <c r="AA616" s="2"/>
      <c r="AF616" s="2"/>
      <c r="AG616" s="2"/>
      <c r="AH616" s="2"/>
      <c r="AI616" s="2"/>
    </row>
    <row r="617" spans="27:35" x14ac:dyDescent="0.25">
      <c r="AA617" s="2"/>
      <c r="AF617" s="2"/>
      <c r="AG617" s="2"/>
      <c r="AH617" s="2"/>
      <c r="AI617" s="2"/>
    </row>
    <row r="618" spans="27:35" x14ac:dyDescent="0.25">
      <c r="AA618" s="2"/>
      <c r="AF618" s="2"/>
      <c r="AG618" s="2"/>
      <c r="AH618" s="2"/>
      <c r="AI618" s="2"/>
    </row>
    <row r="619" spans="27:35" x14ac:dyDescent="0.25">
      <c r="AA619" s="2"/>
      <c r="AF619" s="2"/>
      <c r="AG619" s="2"/>
      <c r="AH619" s="2"/>
      <c r="AI619" s="2"/>
    </row>
    <row r="620" spans="27:35" x14ac:dyDescent="0.25">
      <c r="AA620" s="2"/>
      <c r="AF620" s="2"/>
      <c r="AG620" s="2"/>
      <c r="AH620" s="2"/>
      <c r="AI620" s="2"/>
    </row>
    <row r="621" spans="27:35" x14ac:dyDescent="0.25">
      <c r="AA621" s="2"/>
      <c r="AF621" s="2"/>
      <c r="AG621" s="2"/>
      <c r="AH621" s="2"/>
      <c r="AI621" s="2"/>
    </row>
    <row r="622" spans="27:35" x14ac:dyDescent="0.25">
      <c r="AA622" s="2"/>
      <c r="AF622" s="2"/>
      <c r="AG622" s="2"/>
      <c r="AH622" s="2"/>
      <c r="AI622" s="2"/>
    </row>
    <row r="623" spans="27:35" x14ac:dyDescent="0.25">
      <c r="AA623" s="2"/>
      <c r="AF623" s="2"/>
      <c r="AG623" s="2"/>
      <c r="AH623" s="2"/>
      <c r="AI623" s="2"/>
    </row>
    <row r="624" spans="27:35" x14ac:dyDescent="0.25">
      <c r="AA624" s="2"/>
      <c r="AF624" s="2"/>
      <c r="AG624" s="2"/>
      <c r="AH624" s="2"/>
      <c r="AI624" s="2"/>
    </row>
    <row r="625" spans="27:35" x14ac:dyDescent="0.25">
      <c r="AA625" s="2"/>
      <c r="AF625" s="2"/>
      <c r="AG625" s="2"/>
      <c r="AH625" s="2"/>
      <c r="AI625" s="2"/>
    </row>
    <row r="626" spans="27:35" x14ac:dyDescent="0.25">
      <c r="AA626" s="2"/>
      <c r="AF626" s="2"/>
      <c r="AG626" s="2"/>
      <c r="AH626" s="2"/>
      <c r="AI626" s="2"/>
    </row>
    <row r="627" spans="27:35" x14ac:dyDescent="0.25">
      <c r="AA627" s="2"/>
      <c r="AF627" s="2"/>
      <c r="AG627" s="2"/>
      <c r="AH627" s="2"/>
      <c r="AI627" s="2"/>
    </row>
    <row r="628" spans="27:35" x14ac:dyDescent="0.25">
      <c r="AA628" s="2"/>
      <c r="AF628" s="2"/>
      <c r="AG628" s="2"/>
      <c r="AH628" s="2"/>
      <c r="AI628" s="2"/>
    </row>
    <row r="629" spans="27:35" x14ac:dyDescent="0.25">
      <c r="AA629" s="2"/>
      <c r="AF629" s="2"/>
      <c r="AG629" s="2"/>
      <c r="AH629" s="2"/>
      <c r="AI629" s="2"/>
    </row>
    <row r="630" spans="27:35" x14ac:dyDescent="0.25">
      <c r="AA630" s="2"/>
      <c r="AF630" s="2"/>
      <c r="AG630" s="2"/>
      <c r="AH630" s="2"/>
      <c r="AI630" s="2"/>
    </row>
    <row r="631" spans="27:35" x14ac:dyDescent="0.25">
      <c r="AA631" s="2"/>
      <c r="AF631" s="2"/>
      <c r="AG631" s="2"/>
      <c r="AH631" s="2"/>
      <c r="AI631" s="2"/>
    </row>
    <row r="632" spans="27:35" x14ac:dyDescent="0.25">
      <c r="AA632" s="2"/>
      <c r="AF632" s="2"/>
      <c r="AG632" s="2"/>
      <c r="AH632" s="2"/>
      <c r="AI632" s="2"/>
    </row>
    <row r="633" spans="27:35" x14ac:dyDescent="0.25">
      <c r="AA633" s="2"/>
      <c r="AF633" s="2"/>
      <c r="AG633" s="2"/>
      <c r="AH633" s="2"/>
      <c r="AI633" s="2"/>
    </row>
    <row r="634" spans="27:35" x14ac:dyDescent="0.25">
      <c r="AA634" s="2"/>
      <c r="AF634" s="2"/>
      <c r="AG634" s="2"/>
      <c r="AH634" s="2"/>
      <c r="AI634" s="2"/>
    </row>
    <row r="635" spans="27:35" x14ac:dyDescent="0.25">
      <c r="AA635" s="2"/>
      <c r="AF635" s="2"/>
      <c r="AG635" s="2"/>
      <c r="AH635" s="2"/>
      <c r="AI635" s="2"/>
    </row>
    <row r="636" spans="27:35" x14ac:dyDescent="0.25">
      <c r="AA636" s="2"/>
      <c r="AF636" s="2"/>
      <c r="AG636" s="2"/>
      <c r="AH636" s="2"/>
      <c r="AI636" s="2"/>
    </row>
    <row r="637" spans="27:35" x14ac:dyDescent="0.25">
      <c r="AA637" s="2"/>
      <c r="AF637" s="2"/>
      <c r="AG637" s="2"/>
      <c r="AH637" s="2"/>
      <c r="AI637" s="2"/>
    </row>
    <row r="638" spans="27:35" x14ac:dyDescent="0.25">
      <c r="AA638" s="2"/>
      <c r="AF638" s="2"/>
      <c r="AG638" s="2"/>
      <c r="AH638" s="2"/>
      <c r="AI638" s="2"/>
    </row>
    <row r="639" spans="27:35" x14ac:dyDescent="0.25">
      <c r="AA639" s="2"/>
      <c r="AF639" s="2"/>
      <c r="AG639" s="2"/>
      <c r="AH639" s="2"/>
      <c r="AI639" s="2"/>
    </row>
    <row r="640" spans="27:35" x14ac:dyDescent="0.25">
      <c r="AA640" s="2"/>
      <c r="AF640" s="2"/>
      <c r="AG640" s="2"/>
      <c r="AH640" s="2"/>
      <c r="AI640" s="2"/>
    </row>
    <row r="641" spans="27:35" x14ac:dyDescent="0.25">
      <c r="AA641" s="2"/>
      <c r="AF641" s="2"/>
      <c r="AG641" s="2"/>
      <c r="AH641" s="2"/>
      <c r="AI641" s="2"/>
    </row>
    <row r="642" spans="27:35" x14ac:dyDescent="0.25">
      <c r="AA642" s="2"/>
      <c r="AF642" s="2"/>
      <c r="AG642" s="2"/>
      <c r="AH642" s="2"/>
      <c r="AI642" s="2"/>
    </row>
    <row r="643" spans="27:35" x14ac:dyDescent="0.25">
      <c r="AA643" s="2"/>
      <c r="AF643" s="2"/>
      <c r="AG643" s="2"/>
      <c r="AH643" s="2"/>
      <c r="AI643" s="2"/>
    </row>
    <row r="644" spans="27:35" x14ac:dyDescent="0.25">
      <c r="AA644" s="2"/>
      <c r="AF644" s="2"/>
      <c r="AG644" s="2"/>
      <c r="AH644" s="2"/>
      <c r="AI644" s="2"/>
    </row>
    <row r="645" spans="27:35" x14ac:dyDescent="0.25">
      <c r="AA645" s="2"/>
      <c r="AF645" s="2"/>
      <c r="AG645" s="2"/>
      <c r="AH645" s="2"/>
      <c r="AI645" s="2"/>
    </row>
    <row r="646" spans="27:35" x14ac:dyDescent="0.25">
      <c r="AA646" s="2"/>
      <c r="AF646" s="2"/>
      <c r="AG646" s="2"/>
      <c r="AH646" s="2"/>
      <c r="AI646" s="2"/>
    </row>
    <row r="647" spans="27:35" x14ac:dyDescent="0.25">
      <c r="AA647" s="2"/>
      <c r="AF647" s="2"/>
      <c r="AG647" s="2"/>
      <c r="AH647" s="2"/>
      <c r="AI647" s="2"/>
    </row>
    <row r="648" spans="27:35" x14ac:dyDescent="0.25">
      <c r="AA648" s="2"/>
      <c r="AF648" s="2"/>
      <c r="AG648" s="2"/>
      <c r="AH648" s="2"/>
      <c r="AI648" s="2"/>
    </row>
    <row r="649" spans="27:35" x14ac:dyDescent="0.25">
      <c r="AA649" s="2"/>
      <c r="AF649" s="2"/>
      <c r="AG649" s="2"/>
      <c r="AH649" s="2"/>
      <c r="AI649" s="2"/>
    </row>
    <row r="650" spans="27:35" x14ac:dyDescent="0.25">
      <c r="AA650" s="2"/>
      <c r="AF650" s="2"/>
      <c r="AG650" s="2"/>
      <c r="AH650" s="2"/>
      <c r="AI650" s="2"/>
    </row>
    <row r="651" spans="27:35" x14ac:dyDescent="0.25">
      <c r="AA651" s="2"/>
      <c r="AF651" s="2"/>
      <c r="AG651" s="2"/>
      <c r="AH651" s="2"/>
      <c r="AI651" s="2"/>
    </row>
    <row r="652" spans="27:35" x14ac:dyDescent="0.25">
      <c r="AA652" s="2"/>
      <c r="AF652" s="2"/>
      <c r="AG652" s="2"/>
      <c r="AH652" s="2"/>
      <c r="AI652" s="2"/>
    </row>
    <row r="653" spans="27:35" x14ac:dyDescent="0.25">
      <c r="AA653" s="2"/>
      <c r="AF653" s="2"/>
      <c r="AG653" s="2"/>
      <c r="AH653" s="2"/>
      <c r="AI653" s="2"/>
    </row>
    <row r="654" spans="27:35" x14ac:dyDescent="0.25">
      <c r="AA654" s="2"/>
      <c r="AF654" s="2"/>
      <c r="AG654" s="2"/>
      <c r="AH654" s="2"/>
      <c r="AI654" s="2"/>
    </row>
    <row r="655" spans="27:35" x14ac:dyDescent="0.25">
      <c r="AA655" s="2"/>
      <c r="AF655" s="2"/>
      <c r="AG655" s="2"/>
      <c r="AH655" s="2"/>
      <c r="AI655" s="2"/>
    </row>
    <row r="656" spans="27:35" x14ac:dyDescent="0.25">
      <c r="AA656" s="2"/>
      <c r="AF656" s="2"/>
      <c r="AG656" s="2"/>
      <c r="AH656" s="2"/>
      <c r="AI656" s="2"/>
    </row>
    <row r="657" spans="27:35" x14ac:dyDescent="0.25">
      <c r="AA657" s="2"/>
      <c r="AF657" s="2"/>
      <c r="AG657" s="2"/>
      <c r="AH657" s="2"/>
      <c r="AI657" s="2"/>
    </row>
    <row r="658" spans="27:35" x14ac:dyDescent="0.25">
      <c r="AA658" s="2"/>
      <c r="AF658" s="2"/>
      <c r="AG658" s="2"/>
      <c r="AH658" s="2"/>
      <c r="AI658" s="2"/>
    </row>
    <row r="659" spans="27:35" x14ac:dyDescent="0.25">
      <c r="AA659" s="2"/>
      <c r="AF659" s="2"/>
      <c r="AG659" s="2"/>
      <c r="AH659" s="2"/>
      <c r="AI659" s="2"/>
    </row>
    <row r="660" spans="27:35" x14ac:dyDescent="0.25">
      <c r="AA660" s="2"/>
      <c r="AF660" s="2"/>
      <c r="AG660" s="2"/>
      <c r="AH660" s="2"/>
      <c r="AI660" s="2"/>
    </row>
    <row r="661" spans="27:35" x14ac:dyDescent="0.25">
      <c r="AA661" s="2"/>
      <c r="AF661" s="2"/>
      <c r="AG661" s="2"/>
      <c r="AH661" s="2"/>
      <c r="AI661" s="2"/>
    </row>
    <row r="662" spans="27:35" x14ac:dyDescent="0.25">
      <c r="AA662" s="2"/>
      <c r="AF662" s="2"/>
      <c r="AG662" s="2"/>
      <c r="AH662" s="2"/>
      <c r="AI662" s="2"/>
    </row>
    <row r="663" spans="27:35" x14ac:dyDescent="0.25">
      <c r="AA663" s="2"/>
      <c r="AF663" s="2"/>
      <c r="AG663" s="2"/>
      <c r="AH663" s="2"/>
      <c r="AI663" s="2"/>
    </row>
    <row r="664" spans="27:35" x14ac:dyDescent="0.25">
      <c r="AA664" s="2"/>
      <c r="AF664" s="2"/>
      <c r="AG664" s="2"/>
      <c r="AH664" s="2"/>
      <c r="AI664" s="2"/>
    </row>
    <row r="665" spans="27:35" x14ac:dyDescent="0.25">
      <c r="AA665" s="2"/>
      <c r="AF665" s="2"/>
      <c r="AG665" s="2"/>
      <c r="AH665" s="2"/>
      <c r="AI665" s="2"/>
    </row>
    <row r="666" spans="27:35" x14ac:dyDescent="0.25">
      <c r="AA666" s="2"/>
      <c r="AF666" s="2"/>
      <c r="AG666" s="2"/>
      <c r="AH666" s="2"/>
      <c r="AI666" s="2"/>
    </row>
    <row r="667" spans="27:35" x14ac:dyDescent="0.25">
      <c r="AA667" s="2"/>
      <c r="AF667" s="2"/>
      <c r="AG667" s="2"/>
      <c r="AH667" s="2"/>
      <c r="AI667" s="2"/>
    </row>
    <row r="668" spans="27:35" x14ac:dyDescent="0.25">
      <c r="AA668" s="2"/>
      <c r="AF668" s="2"/>
      <c r="AG668" s="2"/>
      <c r="AH668" s="2"/>
      <c r="AI668" s="2"/>
    </row>
    <row r="669" spans="27:35" x14ac:dyDescent="0.25">
      <c r="AA669" s="2"/>
      <c r="AF669" s="2"/>
      <c r="AG669" s="2"/>
      <c r="AH669" s="2"/>
      <c r="AI669" s="2"/>
    </row>
    <row r="670" spans="27:35" x14ac:dyDescent="0.25">
      <c r="AA670" s="2"/>
      <c r="AF670" s="2"/>
      <c r="AG670" s="2"/>
      <c r="AH670" s="2"/>
      <c r="AI670" s="2"/>
    </row>
    <row r="671" spans="27:35" x14ac:dyDescent="0.25">
      <c r="AA671" s="2"/>
      <c r="AF671" s="2"/>
      <c r="AG671" s="2"/>
      <c r="AH671" s="2"/>
      <c r="AI671" s="2"/>
    </row>
    <row r="672" spans="27:35" x14ac:dyDescent="0.25">
      <c r="AA672" s="2"/>
      <c r="AF672" s="2"/>
      <c r="AG672" s="2"/>
      <c r="AH672" s="2"/>
      <c r="AI672" s="2"/>
    </row>
    <row r="673" spans="27:35" x14ac:dyDescent="0.25">
      <c r="AA673" s="2"/>
      <c r="AF673" s="2"/>
      <c r="AG673" s="2"/>
      <c r="AH673" s="2"/>
      <c r="AI673" s="2"/>
    </row>
    <row r="674" spans="27:35" x14ac:dyDescent="0.25">
      <c r="AA674" s="2"/>
      <c r="AF674" s="2"/>
      <c r="AG674" s="2"/>
      <c r="AH674" s="2"/>
      <c r="AI674" s="2"/>
    </row>
    <row r="675" spans="27:35" x14ac:dyDescent="0.25">
      <c r="AA675" s="2"/>
      <c r="AF675" s="2"/>
      <c r="AG675" s="2"/>
      <c r="AH675" s="2"/>
      <c r="AI675" s="2"/>
    </row>
    <row r="676" spans="27:35" x14ac:dyDescent="0.25">
      <c r="AA676" s="2"/>
      <c r="AF676" s="2"/>
      <c r="AG676" s="2"/>
      <c r="AH676" s="2"/>
      <c r="AI676" s="2"/>
    </row>
    <row r="677" spans="27:35" x14ac:dyDescent="0.25">
      <c r="AA677" s="2"/>
      <c r="AF677" s="2"/>
      <c r="AG677" s="2"/>
      <c r="AH677" s="2"/>
      <c r="AI677" s="2"/>
    </row>
    <row r="678" spans="27:35" x14ac:dyDescent="0.25">
      <c r="AA678" s="2"/>
      <c r="AF678" s="2"/>
      <c r="AG678" s="2"/>
      <c r="AH678" s="2"/>
      <c r="AI678" s="2"/>
    </row>
    <row r="679" spans="27:35" x14ac:dyDescent="0.25">
      <c r="AA679" s="2"/>
      <c r="AF679" s="2"/>
      <c r="AG679" s="2"/>
      <c r="AH679" s="2"/>
      <c r="AI679" s="2"/>
    </row>
    <row r="680" spans="27:35" x14ac:dyDescent="0.25">
      <c r="AA680" s="2"/>
      <c r="AF680" s="2"/>
      <c r="AG680" s="2"/>
      <c r="AH680" s="2"/>
      <c r="AI680" s="2"/>
    </row>
    <row r="681" spans="27:35" x14ac:dyDescent="0.25">
      <c r="AA681" s="2"/>
      <c r="AF681" s="2"/>
      <c r="AG681" s="2"/>
      <c r="AH681" s="2"/>
      <c r="AI681" s="2"/>
    </row>
    <row r="682" spans="27:35" x14ac:dyDescent="0.25">
      <c r="AA682" s="2"/>
      <c r="AF682" s="2"/>
      <c r="AG682" s="2"/>
      <c r="AH682" s="2"/>
      <c r="AI682" s="2"/>
    </row>
    <row r="683" spans="27:35" x14ac:dyDescent="0.25">
      <c r="AA683" s="2"/>
      <c r="AF683" s="2"/>
      <c r="AG683" s="2"/>
      <c r="AH683" s="2"/>
      <c r="AI683" s="2"/>
    </row>
    <row r="684" spans="27:35" x14ac:dyDescent="0.25">
      <c r="AA684" s="2"/>
      <c r="AF684" s="2"/>
      <c r="AG684" s="2"/>
      <c r="AH684" s="2"/>
      <c r="AI684" s="2"/>
    </row>
    <row r="685" spans="27:35" x14ac:dyDescent="0.25">
      <c r="AA685" s="2"/>
      <c r="AF685" s="2"/>
      <c r="AG685" s="2"/>
      <c r="AH685" s="2"/>
      <c r="AI685" s="2"/>
    </row>
    <row r="686" spans="27:35" x14ac:dyDescent="0.25">
      <c r="AA686" s="2"/>
      <c r="AF686" s="2"/>
      <c r="AG686" s="2"/>
      <c r="AH686" s="2"/>
      <c r="AI686" s="2"/>
    </row>
    <row r="687" spans="27:35" x14ac:dyDescent="0.25">
      <c r="AA687" s="2"/>
      <c r="AF687" s="2"/>
      <c r="AG687" s="2"/>
      <c r="AH687" s="2"/>
      <c r="AI687" s="2"/>
    </row>
    <row r="688" spans="27:35" x14ac:dyDescent="0.25">
      <c r="AA688" s="2"/>
      <c r="AF688" s="2"/>
      <c r="AG688" s="2"/>
      <c r="AH688" s="2"/>
      <c r="AI688" s="2"/>
    </row>
    <row r="689" spans="27:35" x14ac:dyDescent="0.25">
      <c r="AA689" s="2"/>
      <c r="AF689" s="2"/>
      <c r="AG689" s="2"/>
      <c r="AH689" s="2"/>
      <c r="AI689" s="2"/>
    </row>
    <row r="690" spans="27:35" x14ac:dyDescent="0.25">
      <c r="AA690" s="2"/>
      <c r="AF690" s="2"/>
      <c r="AG690" s="2"/>
      <c r="AH690" s="2"/>
      <c r="AI690" s="2"/>
    </row>
    <row r="691" spans="27:35" x14ac:dyDescent="0.25">
      <c r="AA691" s="2"/>
      <c r="AF691" s="2"/>
      <c r="AG691" s="2"/>
      <c r="AH691" s="2"/>
      <c r="AI691" s="2"/>
    </row>
    <row r="692" spans="27:35" x14ac:dyDescent="0.25">
      <c r="AA692" s="2"/>
      <c r="AF692" s="2"/>
      <c r="AG692" s="2"/>
      <c r="AH692" s="2"/>
      <c r="AI692" s="2"/>
    </row>
    <row r="693" spans="27:35" x14ac:dyDescent="0.25">
      <c r="AA693" s="2"/>
      <c r="AF693" s="2"/>
      <c r="AG693" s="2"/>
      <c r="AH693" s="2"/>
      <c r="AI693" s="2"/>
    </row>
    <row r="694" spans="27:35" x14ac:dyDescent="0.25">
      <c r="AA694" s="2"/>
      <c r="AF694" s="2"/>
      <c r="AG694" s="2"/>
      <c r="AH694" s="2"/>
      <c r="AI694" s="2"/>
    </row>
    <row r="695" spans="27:35" x14ac:dyDescent="0.25">
      <c r="AA695" s="2"/>
      <c r="AF695" s="2"/>
      <c r="AG695" s="2"/>
      <c r="AH695" s="2"/>
      <c r="AI695" s="2"/>
    </row>
    <row r="696" spans="27:35" x14ac:dyDescent="0.25">
      <c r="AA696" s="2"/>
      <c r="AF696" s="2"/>
      <c r="AG696" s="2"/>
      <c r="AH696" s="2"/>
      <c r="AI696" s="2"/>
    </row>
    <row r="697" spans="27:35" x14ac:dyDescent="0.25">
      <c r="AA697" s="2"/>
      <c r="AF697" s="2"/>
      <c r="AG697" s="2"/>
      <c r="AH697" s="2"/>
      <c r="AI697" s="2"/>
    </row>
    <row r="698" spans="27:35" x14ac:dyDescent="0.25">
      <c r="AA698" s="2"/>
      <c r="AF698" s="2"/>
      <c r="AG698" s="2"/>
      <c r="AH698" s="2"/>
      <c r="AI698" s="2"/>
    </row>
    <row r="699" spans="27:35" x14ac:dyDescent="0.25">
      <c r="AA699" s="2"/>
      <c r="AF699" s="2"/>
      <c r="AG699" s="2"/>
      <c r="AH699" s="2"/>
      <c r="AI699" s="2"/>
    </row>
    <row r="700" spans="27:35" x14ac:dyDescent="0.25">
      <c r="AA700" s="2"/>
      <c r="AF700" s="2"/>
      <c r="AG700" s="2"/>
      <c r="AH700" s="2"/>
      <c r="AI700" s="2"/>
    </row>
    <row r="701" spans="27:35" x14ac:dyDescent="0.25">
      <c r="AA701" s="2"/>
      <c r="AF701" s="2"/>
      <c r="AG701" s="2"/>
      <c r="AH701" s="2"/>
      <c r="AI701" s="2"/>
    </row>
    <row r="702" spans="27:35" x14ac:dyDescent="0.25">
      <c r="AA702" s="2"/>
      <c r="AF702" s="2"/>
      <c r="AG702" s="2"/>
      <c r="AH702" s="2"/>
      <c r="AI702" s="2"/>
    </row>
    <row r="703" spans="27:35" x14ac:dyDescent="0.25">
      <c r="AA703" s="2"/>
      <c r="AF703" s="2"/>
      <c r="AG703" s="2"/>
      <c r="AH703" s="2"/>
      <c r="AI703" s="2"/>
    </row>
    <row r="704" spans="27:35" x14ac:dyDescent="0.25">
      <c r="AA704" s="2"/>
      <c r="AF704" s="2"/>
      <c r="AG704" s="2"/>
      <c r="AH704" s="2"/>
      <c r="AI704" s="2"/>
    </row>
    <row r="705" spans="27:35" x14ac:dyDescent="0.25">
      <c r="AA705" s="2"/>
      <c r="AF705" s="2"/>
      <c r="AG705" s="2"/>
      <c r="AH705" s="2"/>
      <c r="AI705" s="2"/>
    </row>
    <row r="706" spans="27:35" x14ac:dyDescent="0.25">
      <c r="AA706" s="2"/>
      <c r="AF706" s="2"/>
      <c r="AG706" s="2"/>
      <c r="AH706" s="2"/>
      <c r="AI706" s="2"/>
    </row>
    <row r="707" spans="27:35" x14ac:dyDescent="0.25">
      <c r="AA707" s="2"/>
      <c r="AF707" s="2"/>
      <c r="AG707" s="2"/>
      <c r="AH707" s="2"/>
      <c r="AI707" s="2"/>
    </row>
    <row r="708" spans="27:35" x14ac:dyDescent="0.25">
      <c r="AA708" s="2"/>
      <c r="AF708" s="2"/>
      <c r="AG708" s="2"/>
      <c r="AH708" s="2"/>
      <c r="AI708" s="2"/>
    </row>
    <row r="709" spans="27:35" x14ac:dyDescent="0.25">
      <c r="AA709" s="2"/>
      <c r="AF709" s="2"/>
      <c r="AG709" s="2"/>
      <c r="AH709" s="2"/>
      <c r="AI709" s="2"/>
    </row>
    <row r="710" spans="27:35" x14ac:dyDescent="0.25">
      <c r="AA710" s="2"/>
      <c r="AF710" s="2"/>
      <c r="AG710" s="2"/>
      <c r="AH710" s="2"/>
      <c r="AI710" s="2"/>
    </row>
    <row r="711" spans="27:35" x14ac:dyDescent="0.25">
      <c r="AA711" s="2"/>
      <c r="AF711" s="2"/>
      <c r="AG711" s="2"/>
      <c r="AH711" s="2"/>
      <c r="AI711" s="2"/>
    </row>
    <row r="712" spans="27:35" x14ac:dyDescent="0.25">
      <c r="AA712" s="2"/>
      <c r="AF712" s="2"/>
      <c r="AG712" s="2"/>
      <c r="AH712" s="2"/>
      <c r="AI712" s="2"/>
    </row>
    <row r="713" spans="27:35" x14ac:dyDescent="0.25">
      <c r="AA713" s="2"/>
      <c r="AF713" s="2"/>
      <c r="AG713" s="2"/>
      <c r="AH713" s="2"/>
      <c r="AI713" s="2"/>
    </row>
    <row r="714" spans="27:35" x14ac:dyDescent="0.25">
      <c r="AA714" s="2"/>
      <c r="AF714" s="2"/>
      <c r="AG714" s="2"/>
      <c r="AH714" s="2"/>
      <c r="AI714" s="2"/>
    </row>
    <row r="715" spans="27:35" x14ac:dyDescent="0.25">
      <c r="AA715" s="2"/>
      <c r="AF715" s="2"/>
      <c r="AG715" s="2"/>
      <c r="AH715" s="2"/>
      <c r="AI715" s="2"/>
    </row>
    <row r="716" spans="27:35" x14ac:dyDescent="0.25">
      <c r="AA716" s="2"/>
      <c r="AF716" s="2"/>
      <c r="AG716" s="2"/>
      <c r="AH716" s="2"/>
      <c r="AI716" s="2"/>
    </row>
    <row r="717" spans="27:35" x14ac:dyDescent="0.25">
      <c r="AA717" s="2"/>
      <c r="AF717" s="2"/>
      <c r="AG717" s="2"/>
      <c r="AH717" s="2"/>
      <c r="AI717" s="2"/>
    </row>
    <row r="718" spans="27:35" x14ac:dyDescent="0.25">
      <c r="AA718" s="2"/>
      <c r="AF718" s="2"/>
      <c r="AG718" s="2"/>
      <c r="AH718" s="2"/>
      <c r="AI718" s="2"/>
    </row>
    <row r="719" spans="27:35" x14ac:dyDescent="0.25">
      <c r="AA719" s="2"/>
      <c r="AF719" s="2"/>
      <c r="AG719" s="2"/>
      <c r="AH719" s="2"/>
      <c r="AI719" s="2"/>
    </row>
    <row r="720" spans="27:35" x14ac:dyDescent="0.25">
      <c r="AA720" s="2"/>
      <c r="AF720" s="2"/>
      <c r="AG720" s="2"/>
      <c r="AH720" s="2"/>
      <c r="AI720" s="2"/>
    </row>
    <row r="721" spans="27:35" x14ac:dyDescent="0.25">
      <c r="AA721" s="2"/>
      <c r="AF721" s="2"/>
      <c r="AG721" s="2"/>
      <c r="AH721" s="2"/>
      <c r="AI721" s="2"/>
    </row>
    <row r="722" spans="27:35" x14ac:dyDescent="0.25">
      <c r="AA722" s="2"/>
      <c r="AF722" s="2"/>
      <c r="AG722" s="2"/>
      <c r="AH722" s="2"/>
      <c r="AI722" s="2"/>
    </row>
    <row r="723" spans="27:35" x14ac:dyDescent="0.25">
      <c r="AA723" s="2"/>
      <c r="AF723" s="2"/>
      <c r="AG723" s="2"/>
      <c r="AH723" s="2"/>
      <c r="AI723" s="2"/>
    </row>
    <row r="724" spans="27:35" x14ac:dyDescent="0.25">
      <c r="AA724" s="2"/>
      <c r="AF724" s="2"/>
      <c r="AG724" s="2"/>
      <c r="AH724" s="2"/>
      <c r="AI724" s="2"/>
    </row>
    <row r="725" spans="27:35" x14ac:dyDescent="0.25">
      <c r="AA725" s="2"/>
      <c r="AF725" s="2"/>
      <c r="AG725" s="2"/>
      <c r="AH725" s="2"/>
      <c r="AI725" s="2"/>
    </row>
    <row r="726" spans="27:35" x14ac:dyDescent="0.25">
      <c r="AA726" s="2"/>
      <c r="AF726" s="2"/>
      <c r="AG726" s="2"/>
      <c r="AH726" s="2"/>
      <c r="AI726" s="2"/>
    </row>
    <row r="727" spans="27:35" x14ac:dyDescent="0.25">
      <c r="AA727" s="2"/>
      <c r="AF727" s="2"/>
      <c r="AG727" s="2"/>
      <c r="AH727" s="2"/>
      <c r="AI727" s="2"/>
    </row>
    <row r="728" spans="27:35" x14ac:dyDescent="0.25">
      <c r="AA728" s="2"/>
      <c r="AF728" s="2"/>
      <c r="AG728" s="2"/>
      <c r="AH728" s="2"/>
      <c r="AI728" s="2"/>
    </row>
    <row r="729" spans="27:35" x14ac:dyDescent="0.25">
      <c r="AA729" s="2"/>
      <c r="AF729" s="2"/>
      <c r="AG729" s="2"/>
      <c r="AH729" s="2"/>
      <c r="AI729" s="2"/>
    </row>
    <row r="730" spans="27:35" x14ac:dyDescent="0.25">
      <c r="AA730" s="2"/>
      <c r="AF730" s="2"/>
      <c r="AG730" s="2"/>
      <c r="AH730" s="2"/>
      <c r="AI730" s="2"/>
    </row>
    <row r="731" spans="27:35" x14ac:dyDescent="0.25">
      <c r="AA731" s="2"/>
      <c r="AF731" s="2"/>
      <c r="AG731" s="2"/>
      <c r="AH731" s="2"/>
      <c r="AI731" s="2"/>
    </row>
    <row r="732" spans="27:35" x14ac:dyDescent="0.25">
      <c r="AA732" s="2"/>
      <c r="AF732" s="2"/>
      <c r="AG732" s="2"/>
      <c r="AH732" s="2"/>
      <c r="AI732" s="2"/>
    </row>
    <row r="733" spans="27:35" x14ac:dyDescent="0.25">
      <c r="AA733" s="2"/>
      <c r="AF733" s="2"/>
      <c r="AG733" s="2"/>
      <c r="AH733" s="2"/>
      <c r="AI733" s="2"/>
    </row>
    <row r="734" spans="27:35" x14ac:dyDescent="0.25">
      <c r="AA734" s="2"/>
      <c r="AF734" s="2"/>
      <c r="AG734" s="2"/>
      <c r="AH734" s="2"/>
      <c r="AI734" s="2"/>
    </row>
    <row r="735" spans="27:35" x14ac:dyDescent="0.25">
      <c r="AA735" s="2"/>
      <c r="AF735" s="2"/>
      <c r="AG735" s="2"/>
      <c r="AH735" s="2"/>
      <c r="AI735" s="2"/>
    </row>
    <row r="736" spans="27:35" x14ac:dyDescent="0.25">
      <c r="AA736" s="2"/>
      <c r="AF736" s="2"/>
      <c r="AG736" s="2"/>
      <c r="AH736" s="2"/>
      <c r="AI736" s="2"/>
    </row>
    <row r="737" spans="27:35" x14ac:dyDescent="0.25">
      <c r="AA737" s="2"/>
      <c r="AF737" s="2"/>
      <c r="AG737" s="2"/>
      <c r="AH737" s="2"/>
      <c r="AI737" s="2"/>
    </row>
    <row r="738" spans="27:35" x14ac:dyDescent="0.25">
      <c r="AA738" s="2"/>
      <c r="AF738" s="2"/>
      <c r="AG738" s="2"/>
      <c r="AH738" s="2"/>
      <c r="AI738" s="2"/>
    </row>
    <row r="739" spans="27:35" x14ac:dyDescent="0.25">
      <c r="AA739" s="2"/>
      <c r="AF739" s="2"/>
      <c r="AG739" s="2"/>
      <c r="AH739" s="2"/>
      <c r="AI739" s="2"/>
    </row>
    <row r="740" spans="27:35" x14ac:dyDescent="0.25">
      <c r="AA740" s="2"/>
      <c r="AF740" s="2"/>
      <c r="AG740" s="2"/>
      <c r="AH740" s="2"/>
      <c r="AI740" s="2"/>
    </row>
    <row r="741" spans="27:35" x14ac:dyDescent="0.25">
      <c r="AA741" s="2"/>
      <c r="AF741" s="2"/>
      <c r="AG741" s="2"/>
      <c r="AH741" s="2"/>
      <c r="AI741" s="2"/>
    </row>
    <row r="742" spans="27:35" x14ac:dyDescent="0.25">
      <c r="AA742" s="2"/>
      <c r="AF742" s="2"/>
      <c r="AG742" s="2"/>
      <c r="AH742" s="2"/>
      <c r="AI742" s="2"/>
    </row>
    <row r="743" spans="27:35" x14ac:dyDescent="0.25">
      <c r="AA743" s="2"/>
      <c r="AF743" s="2"/>
      <c r="AG743" s="2"/>
      <c r="AH743" s="2"/>
      <c r="AI743" s="2"/>
    </row>
    <row r="744" spans="27:35" x14ac:dyDescent="0.25">
      <c r="AA744" s="2"/>
      <c r="AF744" s="2"/>
      <c r="AG744" s="2"/>
      <c r="AH744" s="2"/>
      <c r="AI744" s="2"/>
    </row>
    <row r="745" spans="27:35" x14ac:dyDescent="0.25">
      <c r="AA745" s="2"/>
      <c r="AF745" s="2"/>
      <c r="AG745" s="2"/>
      <c r="AH745" s="2"/>
      <c r="AI745" s="2"/>
    </row>
    <row r="746" spans="27:35" x14ac:dyDescent="0.25">
      <c r="AA746" s="2"/>
      <c r="AF746" s="2"/>
      <c r="AG746" s="2"/>
      <c r="AH746" s="2"/>
      <c r="AI746" s="2"/>
    </row>
    <row r="747" spans="27:35" x14ac:dyDescent="0.25">
      <c r="AA747" s="2"/>
      <c r="AF747" s="2"/>
      <c r="AG747" s="2"/>
      <c r="AH747" s="2"/>
      <c r="AI747" s="2"/>
    </row>
    <row r="748" spans="27:35" x14ac:dyDescent="0.25">
      <c r="AA748" s="2"/>
      <c r="AF748" s="2"/>
      <c r="AG748" s="2"/>
      <c r="AH748" s="2"/>
      <c r="AI748" s="2"/>
    </row>
    <row r="749" spans="27:35" x14ac:dyDescent="0.25">
      <c r="AA749" s="2"/>
      <c r="AF749" s="2"/>
      <c r="AG749" s="2"/>
      <c r="AH749" s="2"/>
      <c r="AI749" s="2"/>
    </row>
    <row r="750" spans="27:35" x14ac:dyDescent="0.25">
      <c r="AA750" s="2"/>
      <c r="AF750" s="2"/>
      <c r="AG750" s="2"/>
      <c r="AH750" s="2"/>
      <c r="AI750" s="2"/>
    </row>
    <row r="751" spans="27:35" x14ac:dyDescent="0.25">
      <c r="AA751" s="2"/>
      <c r="AF751" s="2"/>
      <c r="AG751" s="2"/>
      <c r="AH751" s="2"/>
      <c r="AI751" s="2"/>
    </row>
    <row r="752" spans="27:35" x14ac:dyDescent="0.25">
      <c r="AA752" s="2"/>
      <c r="AF752" s="2"/>
      <c r="AG752" s="2"/>
      <c r="AH752" s="2"/>
      <c r="AI752" s="2"/>
    </row>
    <row r="753" spans="27:35" x14ac:dyDescent="0.25">
      <c r="AA753" s="2"/>
      <c r="AF753" s="2"/>
      <c r="AG753" s="2"/>
      <c r="AH753" s="2"/>
      <c r="AI753" s="2"/>
    </row>
    <row r="754" spans="27:35" x14ac:dyDescent="0.25">
      <c r="AA754" s="2"/>
      <c r="AF754" s="2"/>
      <c r="AG754" s="2"/>
      <c r="AH754" s="2"/>
      <c r="AI754" s="2"/>
    </row>
    <row r="755" spans="27:35" x14ac:dyDescent="0.25">
      <c r="AA755" s="2"/>
      <c r="AF755" s="2"/>
      <c r="AG755" s="2"/>
      <c r="AH755" s="2"/>
      <c r="AI755" s="2"/>
    </row>
    <row r="756" spans="27:35" x14ac:dyDescent="0.25">
      <c r="AA756" s="2"/>
      <c r="AF756" s="2"/>
      <c r="AG756" s="2"/>
      <c r="AH756" s="2"/>
      <c r="AI756" s="2"/>
    </row>
    <row r="757" spans="27:35" x14ac:dyDescent="0.25">
      <c r="AA757" s="2"/>
      <c r="AF757" s="2"/>
      <c r="AG757" s="2"/>
      <c r="AH757" s="2"/>
      <c r="AI757" s="2"/>
    </row>
    <row r="758" spans="27:35" x14ac:dyDescent="0.25">
      <c r="AA758" s="2"/>
      <c r="AF758" s="2"/>
      <c r="AG758" s="2"/>
      <c r="AH758" s="2"/>
      <c r="AI758" s="2"/>
    </row>
    <row r="759" spans="27:35" x14ac:dyDescent="0.25">
      <c r="AA759" s="2"/>
      <c r="AF759" s="2"/>
      <c r="AG759" s="2"/>
      <c r="AH759" s="2"/>
      <c r="AI759" s="2"/>
    </row>
    <row r="760" spans="27:35" x14ac:dyDescent="0.25">
      <c r="AA760" s="2"/>
      <c r="AF760" s="2"/>
      <c r="AG760" s="2"/>
      <c r="AH760" s="2"/>
      <c r="AI760" s="2"/>
    </row>
    <row r="761" spans="27:35" x14ac:dyDescent="0.25">
      <c r="AA761" s="2"/>
      <c r="AF761" s="2"/>
      <c r="AG761" s="2"/>
      <c r="AH761" s="2"/>
      <c r="AI761" s="2"/>
    </row>
    <row r="762" spans="27:35" x14ac:dyDescent="0.25">
      <c r="AA762" s="2"/>
      <c r="AF762" s="2"/>
      <c r="AG762" s="2"/>
      <c r="AH762" s="2"/>
      <c r="AI762" s="2"/>
    </row>
    <row r="763" spans="27:35" x14ac:dyDescent="0.25">
      <c r="AA763" s="2"/>
      <c r="AF763" s="2"/>
      <c r="AG763" s="2"/>
      <c r="AH763" s="2"/>
      <c r="AI763" s="2"/>
    </row>
    <row r="764" spans="27:35" x14ac:dyDescent="0.25">
      <c r="AA764" s="2"/>
      <c r="AF764" s="2"/>
      <c r="AG764" s="2"/>
      <c r="AH764" s="2"/>
      <c r="AI764" s="2"/>
    </row>
    <row r="765" spans="27:35" x14ac:dyDescent="0.25">
      <c r="AA765" s="2"/>
      <c r="AF765" s="2"/>
      <c r="AG765" s="2"/>
      <c r="AH765" s="2"/>
      <c r="AI765" s="2"/>
    </row>
    <row r="766" spans="27:35" x14ac:dyDescent="0.25">
      <c r="AA766" s="2"/>
      <c r="AF766" s="2"/>
      <c r="AG766" s="2"/>
      <c r="AH766" s="2"/>
      <c r="AI766" s="2"/>
    </row>
    <row r="767" spans="27:35" x14ac:dyDescent="0.25">
      <c r="AA767" s="2"/>
      <c r="AF767" s="2"/>
      <c r="AG767" s="2"/>
      <c r="AH767" s="2"/>
      <c r="AI767" s="2"/>
    </row>
    <row r="768" spans="27:35" x14ac:dyDescent="0.25">
      <c r="AA768" s="2"/>
      <c r="AF768" s="2"/>
      <c r="AG768" s="2"/>
      <c r="AH768" s="2"/>
      <c r="AI768" s="2"/>
    </row>
    <row r="769" spans="27:35" x14ac:dyDescent="0.25">
      <c r="AA769" s="2"/>
      <c r="AF769" s="2"/>
      <c r="AG769" s="2"/>
      <c r="AH769" s="2"/>
      <c r="AI769" s="2"/>
    </row>
    <row r="770" spans="27:35" x14ac:dyDescent="0.25">
      <c r="AA770" s="2"/>
      <c r="AF770" s="2"/>
      <c r="AG770" s="2"/>
      <c r="AH770" s="2"/>
      <c r="AI770" s="2"/>
    </row>
    <row r="771" spans="27:35" x14ac:dyDescent="0.25">
      <c r="AA771" s="2"/>
      <c r="AF771" s="2"/>
      <c r="AG771" s="2"/>
      <c r="AH771" s="2"/>
      <c r="AI771" s="2"/>
    </row>
    <row r="772" spans="27:35" x14ac:dyDescent="0.25">
      <c r="AA772" s="2"/>
      <c r="AF772" s="2"/>
      <c r="AG772" s="2"/>
      <c r="AH772" s="2"/>
      <c r="AI772" s="2"/>
    </row>
    <row r="773" spans="27:35" x14ac:dyDescent="0.25">
      <c r="AA773" s="2"/>
      <c r="AF773" s="2"/>
      <c r="AG773" s="2"/>
      <c r="AH773" s="2"/>
      <c r="AI773" s="2"/>
    </row>
    <row r="774" spans="27:35" x14ac:dyDescent="0.25">
      <c r="AA774" s="2"/>
      <c r="AF774" s="2"/>
      <c r="AG774" s="2"/>
      <c r="AH774" s="2"/>
      <c r="AI774" s="2"/>
    </row>
    <row r="775" spans="27:35" x14ac:dyDescent="0.25">
      <c r="AA775" s="2"/>
      <c r="AF775" s="2"/>
      <c r="AG775" s="2"/>
      <c r="AH775" s="2"/>
      <c r="AI775" s="2"/>
    </row>
    <row r="776" spans="27:35" x14ac:dyDescent="0.25">
      <c r="AA776" s="2"/>
      <c r="AF776" s="2"/>
      <c r="AG776" s="2"/>
      <c r="AH776" s="2"/>
      <c r="AI776" s="2"/>
    </row>
    <row r="777" spans="27:35" x14ac:dyDescent="0.25">
      <c r="AA777" s="2"/>
      <c r="AF777" s="2"/>
      <c r="AG777" s="2"/>
      <c r="AH777" s="2"/>
      <c r="AI777" s="2"/>
    </row>
    <row r="778" spans="27:35" x14ac:dyDescent="0.25">
      <c r="AA778" s="2"/>
      <c r="AF778" s="2"/>
      <c r="AG778" s="2"/>
      <c r="AH778" s="2"/>
      <c r="AI778" s="2"/>
    </row>
    <row r="779" spans="27:35" x14ac:dyDescent="0.25">
      <c r="AA779" s="2"/>
      <c r="AF779" s="2"/>
      <c r="AG779" s="2"/>
      <c r="AH779" s="2"/>
      <c r="AI779" s="2"/>
    </row>
    <row r="780" spans="27:35" x14ac:dyDescent="0.25">
      <c r="AA780" s="2"/>
      <c r="AF780" s="2"/>
      <c r="AG780" s="2"/>
      <c r="AH780" s="2"/>
      <c r="AI780" s="2"/>
    </row>
    <row r="781" spans="27:35" x14ac:dyDescent="0.25">
      <c r="AA781" s="2"/>
      <c r="AF781" s="2"/>
      <c r="AG781" s="2"/>
      <c r="AH781" s="2"/>
      <c r="AI781" s="2"/>
    </row>
    <row r="782" spans="27:35" x14ac:dyDescent="0.25">
      <c r="AA782" s="2"/>
      <c r="AF782" s="2"/>
      <c r="AG782" s="2"/>
      <c r="AH782" s="2"/>
      <c r="AI782" s="2"/>
    </row>
    <row r="783" spans="27:35" x14ac:dyDescent="0.25">
      <c r="AA783" s="2"/>
      <c r="AF783" s="2"/>
      <c r="AG783" s="2"/>
      <c r="AH783" s="2"/>
      <c r="AI783" s="2"/>
    </row>
    <row r="784" spans="27:35" x14ac:dyDescent="0.25">
      <c r="AA784" s="2"/>
      <c r="AF784" s="2"/>
      <c r="AG784" s="2"/>
      <c r="AH784" s="2"/>
      <c r="AI784" s="2"/>
    </row>
    <row r="785" spans="27:35" x14ac:dyDescent="0.25">
      <c r="AA785" s="2"/>
      <c r="AF785" s="2"/>
      <c r="AG785" s="2"/>
      <c r="AH785" s="2"/>
      <c r="AI785" s="2"/>
    </row>
    <row r="786" spans="27:35" x14ac:dyDescent="0.25">
      <c r="AA786" s="2"/>
      <c r="AF786" s="2"/>
      <c r="AG786" s="2"/>
      <c r="AH786" s="2"/>
      <c r="AI786" s="2"/>
    </row>
    <row r="787" spans="27:35" x14ac:dyDescent="0.25">
      <c r="AA787" s="2"/>
      <c r="AF787" s="2"/>
      <c r="AG787" s="2"/>
      <c r="AH787" s="2"/>
      <c r="AI787" s="2"/>
    </row>
    <row r="788" spans="27:35" x14ac:dyDescent="0.25">
      <c r="AA788" s="2"/>
      <c r="AF788" s="2"/>
      <c r="AG788" s="2"/>
      <c r="AH788" s="2"/>
      <c r="AI788" s="2"/>
    </row>
    <row r="789" spans="27:35" x14ac:dyDescent="0.25">
      <c r="AA789" s="2"/>
      <c r="AF789" s="2"/>
      <c r="AG789" s="2"/>
      <c r="AH789" s="2"/>
      <c r="AI789" s="2"/>
    </row>
    <row r="790" spans="27:35" x14ac:dyDescent="0.25">
      <c r="AA790" s="2"/>
      <c r="AF790" s="2"/>
      <c r="AG790" s="2"/>
      <c r="AH790" s="2"/>
      <c r="AI790" s="2"/>
    </row>
    <row r="791" spans="27:35" x14ac:dyDescent="0.25">
      <c r="AA791" s="2"/>
      <c r="AF791" s="2"/>
      <c r="AG791" s="2"/>
      <c r="AH791" s="2"/>
      <c r="AI791" s="2"/>
    </row>
    <row r="792" spans="27:35" x14ac:dyDescent="0.25">
      <c r="AA792" s="2"/>
      <c r="AF792" s="2"/>
      <c r="AG792" s="2"/>
      <c r="AH792" s="2"/>
      <c r="AI792" s="2"/>
    </row>
    <row r="793" spans="27:35" x14ac:dyDescent="0.25">
      <c r="AA793" s="2"/>
      <c r="AF793" s="2"/>
      <c r="AG793" s="2"/>
      <c r="AH793" s="2"/>
      <c r="AI793" s="2"/>
    </row>
    <row r="794" spans="27:35" x14ac:dyDescent="0.25">
      <c r="AA794" s="2"/>
      <c r="AF794" s="2"/>
      <c r="AG794" s="2"/>
      <c r="AH794" s="2"/>
      <c r="AI794" s="2"/>
    </row>
    <row r="795" spans="27:35" x14ac:dyDescent="0.25">
      <c r="AA795" s="2"/>
      <c r="AF795" s="2"/>
      <c r="AG795" s="2"/>
      <c r="AH795" s="2"/>
      <c r="AI795" s="2"/>
    </row>
    <row r="796" spans="27:35" x14ac:dyDescent="0.25">
      <c r="AA796" s="2"/>
      <c r="AF796" s="2"/>
      <c r="AG796" s="2"/>
      <c r="AH796" s="2"/>
      <c r="AI796" s="2"/>
    </row>
    <row r="797" spans="27:35" x14ac:dyDescent="0.25">
      <c r="AA797" s="2"/>
      <c r="AF797" s="2"/>
      <c r="AG797" s="2"/>
      <c r="AH797" s="2"/>
      <c r="AI797" s="2"/>
    </row>
    <row r="798" spans="27:35" x14ac:dyDescent="0.25">
      <c r="AA798" s="2"/>
      <c r="AF798" s="2"/>
      <c r="AG798" s="2"/>
      <c r="AH798" s="2"/>
      <c r="AI798" s="2"/>
    </row>
    <row r="799" spans="27:35" x14ac:dyDescent="0.25">
      <c r="AA799" s="2"/>
      <c r="AF799" s="2"/>
      <c r="AG799" s="2"/>
      <c r="AH799" s="2"/>
      <c r="AI799" s="2"/>
    </row>
    <row r="800" spans="27:35" x14ac:dyDescent="0.25">
      <c r="AA800" s="2"/>
      <c r="AF800" s="2"/>
      <c r="AG800" s="2"/>
      <c r="AH800" s="2"/>
      <c r="AI800" s="2"/>
    </row>
    <row r="801" spans="27:35" x14ac:dyDescent="0.25">
      <c r="AA801" s="2"/>
      <c r="AF801" s="2"/>
      <c r="AG801" s="2"/>
      <c r="AH801" s="2"/>
      <c r="AI801" s="2"/>
    </row>
    <row r="802" spans="27:35" x14ac:dyDescent="0.25">
      <c r="AA802" s="2"/>
      <c r="AF802" s="2"/>
      <c r="AG802" s="2"/>
      <c r="AH802" s="2"/>
      <c r="AI802" s="2"/>
    </row>
    <row r="803" spans="27:35" x14ac:dyDescent="0.25">
      <c r="AA803" s="2"/>
      <c r="AF803" s="2"/>
      <c r="AG803" s="2"/>
      <c r="AH803" s="2"/>
      <c r="AI803" s="2"/>
    </row>
    <row r="804" spans="27:35" x14ac:dyDescent="0.25">
      <c r="AA804" s="2"/>
      <c r="AF804" s="2"/>
      <c r="AG804" s="2"/>
      <c r="AH804" s="2"/>
      <c r="AI804" s="2"/>
    </row>
    <row r="805" spans="27:35" x14ac:dyDescent="0.25">
      <c r="AA805" s="2"/>
      <c r="AF805" s="2"/>
      <c r="AG805" s="2"/>
      <c r="AH805" s="2"/>
      <c r="AI805" s="2"/>
    </row>
    <row r="806" spans="27:35" x14ac:dyDescent="0.25">
      <c r="AA806" s="2"/>
      <c r="AF806" s="2"/>
      <c r="AG806" s="2"/>
      <c r="AH806" s="2"/>
      <c r="AI806" s="2"/>
    </row>
    <row r="807" spans="27:35" x14ac:dyDescent="0.25">
      <c r="AA807" s="2"/>
      <c r="AF807" s="2"/>
      <c r="AG807" s="2"/>
      <c r="AH807" s="2"/>
      <c r="AI807" s="2"/>
    </row>
    <row r="808" spans="27:35" x14ac:dyDescent="0.25">
      <c r="AA808" s="2"/>
      <c r="AF808" s="2"/>
      <c r="AG808" s="2"/>
      <c r="AH808" s="2"/>
      <c r="AI808" s="2"/>
    </row>
    <row r="809" spans="27:35" x14ac:dyDescent="0.25">
      <c r="AA809" s="2"/>
      <c r="AF809" s="2"/>
      <c r="AG809" s="2"/>
      <c r="AH809" s="2"/>
      <c r="AI809" s="2"/>
    </row>
    <row r="810" spans="27:35" x14ac:dyDescent="0.25">
      <c r="AA810" s="2"/>
      <c r="AF810" s="2"/>
      <c r="AG810" s="2"/>
      <c r="AH810" s="2"/>
      <c r="AI810" s="2"/>
    </row>
    <row r="811" spans="27:35" x14ac:dyDescent="0.25">
      <c r="AA811" s="2"/>
      <c r="AF811" s="2"/>
      <c r="AG811" s="2"/>
      <c r="AH811" s="2"/>
      <c r="AI811" s="2"/>
    </row>
    <row r="812" spans="27:35" x14ac:dyDescent="0.25">
      <c r="AA812" s="2"/>
      <c r="AF812" s="2"/>
      <c r="AG812" s="2"/>
      <c r="AH812" s="2"/>
      <c r="AI812" s="2"/>
    </row>
    <row r="813" spans="27:35" x14ac:dyDescent="0.25">
      <c r="AA813" s="2"/>
      <c r="AF813" s="2"/>
      <c r="AG813" s="2"/>
      <c r="AH813" s="2"/>
      <c r="AI813" s="2"/>
    </row>
    <row r="814" spans="27:35" x14ac:dyDescent="0.25">
      <c r="AA814" s="2"/>
      <c r="AF814" s="2"/>
      <c r="AG814" s="2"/>
      <c r="AH814" s="2"/>
      <c r="AI814" s="2"/>
    </row>
    <row r="815" spans="27:35" x14ac:dyDescent="0.25">
      <c r="AA815" s="2"/>
      <c r="AF815" s="2"/>
      <c r="AG815" s="2"/>
      <c r="AH815" s="2"/>
      <c r="AI815" s="2"/>
    </row>
    <row r="816" spans="27:35" x14ac:dyDescent="0.25">
      <c r="AA816" s="2"/>
      <c r="AF816" s="2"/>
      <c r="AG816" s="2"/>
      <c r="AH816" s="2"/>
      <c r="AI816" s="2"/>
    </row>
    <row r="817" spans="27:35" x14ac:dyDescent="0.25">
      <c r="AA817" s="2"/>
      <c r="AF817" s="2"/>
      <c r="AG817" s="2"/>
      <c r="AH817" s="2"/>
      <c r="AI817" s="2"/>
    </row>
    <row r="818" spans="27:35" x14ac:dyDescent="0.25">
      <c r="AA818" s="2"/>
      <c r="AF818" s="2"/>
      <c r="AG818" s="2"/>
      <c r="AH818" s="2"/>
      <c r="AI818" s="2"/>
    </row>
    <row r="819" spans="27:35" x14ac:dyDescent="0.25">
      <c r="AA819" s="2"/>
      <c r="AF819" s="2"/>
      <c r="AG819" s="2"/>
      <c r="AH819" s="2"/>
      <c r="AI819" s="2"/>
    </row>
    <row r="820" spans="27:35" x14ac:dyDescent="0.25">
      <c r="AA820" s="2"/>
      <c r="AF820" s="2"/>
      <c r="AG820" s="2"/>
      <c r="AH820" s="2"/>
      <c r="AI820" s="2"/>
    </row>
    <row r="821" spans="27:35" x14ac:dyDescent="0.25">
      <c r="AA821" s="2"/>
      <c r="AF821" s="2"/>
      <c r="AG821" s="2"/>
      <c r="AH821" s="2"/>
      <c r="AI821" s="2"/>
    </row>
    <row r="822" spans="27:35" x14ac:dyDescent="0.25">
      <c r="AA822" s="2"/>
      <c r="AF822" s="2"/>
      <c r="AG822" s="2"/>
      <c r="AH822" s="2"/>
      <c r="AI822" s="2"/>
    </row>
    <row r="823" spans="27:35" x14ac:dyDescent="0.25">
      <c r="AA823" s="2"/>
      <c r="AF823" s="2"/>
      <c r="AG823" s="2"/>
      <c r="AH823" s="2"/>
      <c r="AI823" s="2"/>
    </row>
    <row r="824" spans="27:35" x14ac:dyDescent="0.25">
      <c r="AA824" s="2"/>
      <c r="AF824" s="2"/>
      <c r="AG824" s="2"/>
      <c r="AH824" s="2"/>
      <c r="AI824" s="2"/>
    </row>
    <row r="825" spans="27:35" x14ac:dyDescent="0.25">
      <c r="AA825" s="2"/>
      <c r="AF825" s="2"/>
      <c r="AG825" s="2"/>
      <c r="AH825" s="2"/>
      <c r="AI825" s="2"/>
    </row>
    <row r="826" spans="27:35" x14ac:dyDescent="0.25">
      <c r="AA826" s="2"/>
      <c r="AF826" s="2"/>
      <c r="AG826" s="2"/>
      <c r="AH826" s="2"/>
      <c r="AI826" s="2"/>
    </row>
    <row r="827" spans="27:35" x14ac:dyDescent="0.25">
      <c r="AA827" s="2"/>
      <c r="AF827" s="2"/>
      <c r="AG827" s="2"/>
      <c r="AH827" s="2"/>
      <c r="AI827" s="2"/>
    </row>
    <row r="828" spans="27:35" x14ac:dyDescent="0.25">
      <c r="AA828" s="2"/>
      <c r="AF828" s="2"/>
      <c r="AG828" s="2"/>
      <c r="AH828" s="2"/>
      <c r="AI828" s="2"/>
    </row>
    <row r="829" spans="27:35" x14ac:dyDescent="0.25">
      <c r="AA829" s="2"/>
      <c r="AF829" s="2"/>
      <c r="AG829" s="2"/>
      <c r="AH829" s="2"/>
      <c r="AI829" s="2"/>
    </row>
    <row r="830" spans="27:35" x14ac:dyDescent="0.25">
      <c r="AA830" s="2"/>
      <c r="AF830" s="2"/>
      <c r="AG830" s="2"/>
      <c r="AH830" s="2"/>
      <c r="AI830" s="2"/>
    </row>
    <row r="831" spans="27:35" x14ac:dyDescent="0.25">
      <c r="AA831" s="2"/>
      <c r="AF831" s="2"/>
      <c r="AG831" s="2"/>
      <c r="AH831" s="2"/>
      <c r="AI831" s="2"/>
    </row>
    <row r="832" spans="27:35" x14ac:dyDescent="0.25">
      <c r="AA832" s="2"/>
      <c r="AF832" s="2"/>
      <c r="AG832" s="2"/>
      <c r="AH832" s="2"/>
      <c r="AI832" s="2"/>
    </row>
    <row r="833" spans="27:35" x14ac:dyDescent="0.25">
      <c r="AA833" s="2"/>
      <c r="AF833" s="2"/>
      <c r="AG833" s="2"/>
      <c r="AH833" s="2"/>
      <c r="AI833" s="2"/>
    </row>
    <row r="834" spans="27:35" x14ac:dyDescent="0.25">
      <c r="AA834" s="2"/>
      <c r="AF834" s="2"/>
      <c r="AG834" s="2"/>
      <c r="AH834" s="2"/>
      <c r="AI834" s="2"/>
    </row>
    <row r="835" spans="27:35" x14ac:dyDescent="0.25">
      <c r="AA835" s="2"/>
      <c r="AF835" s="2"/>
      <c r="AG835" s="2"/>
      <c r="AH835" s="2"/>
      <c r="AI835" s="2"/>
    </row>
    <row r="836" spans="27:35" x14ac:dyDescent="0.25">
      <c r="AA836" s="2"/>
      <c r="AF836" s="2"/>
      <c r="AG836" s="2"/>
      <c r="AH836" s="2"/>
      <c r="AI836" s="2"/>
    </row>
    <row r="837" spans="27:35" x14ac:dyDescent="0.25">
      <c r="AA837" s="2"/>
      <c r="AF837" s="2"/>
      <c r="AG837" s="2"/>
      <c r="AH837" s="2"/>
      <c r="AI837" s="2"/>
    </row>
    <row r="838" spans="27:35" x14ac:dyDescent="0.25">
      <c r="AA838" s="2"/>
      <c r="AF838" s="2"/>
      <c r="AG838" s="2"/>
      <c r="AH838" s="2"/>
      <c r="AI838" s="2"/>
    </row>
    <row r="839" spans="27:35" x14ac:dyDescent="0.25">
      <c r="AA839" s="2"/>
      <c r="AF839" s="2"/>
      <c r="AG839" s="2"/>
      <c r="AH839" s="2"/>
      <c r="AI839" s="2"/>
    </row>
    <row r="840" spans="27:35" x14ac:dyDescent="0.25">
      <c r="AA840" s="2"/>
      <c r="AF840" s="2"/>
      <c r="AG840" s="2"/>
      <c r="AH840" s="2"/>
      <c r="AI840" s="2"/>
    </row>
    <row r="841" spans="27:35" x14ac:dyDescent="0.25">
      <c r="AA841" s="2"/>
      <c r="AF841" s="2"/>
      <c r="AG841" s="2"/>
      <c r="AH841" s="2"/>
      <c r="AI841" s="2"/>
    </row>
    <row r="842" spans="27:35" x14ac:dyDescent="0.25">
      <c r="AA842" s="2"/>
      <c r="AF842" s="2"/>
      <c r="AG842" s="2"/>
      <c r="AH842" s="2"/>
      <c r="AI842" s="2"/>
    </row>
    <row r="843" spans="27:35" x14ac:dyDescent="0.25">
      <c r="AA843" s="2"/>
      <c r="AF843" s="2"/>
      <c r="AG843" s="2"/>
      <c r="AH843" s="2"/>
      <c r="AI843" s="2"/>
    </row>
    <row r="844" spans="27:35" x14ac:dyDescent="0.25">
      <c r="AA844" s="2"/>
      <c r="AF844" s="2"/>
      <c r="AG844" s="2"/>
      <c r="AH844" s="2"/>
      <c r="AI844" s="2"/>
    </row>
    <row r="845" spans="27:35" x14ac:dyDescent="0.25">
      <c r="AA845" s="2"/>
      <c r="AF845" s="2"/>
      <c r="AG845" s="2"/>
      <c r="AH845" s="2"/>
      <c r="AI845" s="2"/>
    </row>
    <row r="846" spans="27:35" x14ac:dyDescent="0.25">
      <c r="AA846" s="2"/>
      <c r="AF846" s="2"/>
      <c r="AG846" s="2"/>
      <c r="AH846" s="2"/>
      <c r="AI846" s="2"/>
    </row>
    <row r="847" spans="27:35" x14ac:dyDescent="0.25">
      <c r="AA847" s="2"/>
      <c r="AF847" s="2"/>
      <c r="AG847" s="2"/>
      <c r="AH847" s="2"/>
      <c r="AI847" s="2"/>
    </row>
    <row r="848" spans="27:35" x14ac:dyDescent="0.25">
      <c r="AA848" s="2"/>
      <c r="AF848" s="2"/>
      <c r="AG848" s="2"/>
      <c r="AH848" s="2"/>
      <c r="AI848" s="2"/>
    </row>
    <row r="849" spans="27:35" x14ac:dyDescent="0.25">
      <c r="AA849" s="2"/>
      <c r="AF849" s="2"/>
      <c r="AG849" s="2"/>
      <c r="AH849" s="2"/>
      <c r="AI849" s="2"/>
    </row>
    <row r="850" spans="27:35" x14ac:dyDescent="0.25">
      <c r="AA850" s="2"/>
      <c r="AF850" s="2"/>
      <c r="AG850" s="2"/>
      <c r="AH850" s="2"/>
      <c r="AI850" s="2"/>
    </row>
    <row r="851" spans="27:35" x14ac:dyDescent="0.25">
      <c r="AA851" s="2"/>
      <c r="AF851" s="2"/>
      <c r="AG851" s="2"/>
      <c r="AH851" s="2"/>
      <c r="AI851" s="2"/>
    </row>
    <row r="852" spans="27:35" x14ac:dyDescent="0.25">
      <c r="AA852" s="2"/>
      <c r="AF852" s="2"/>
      <c r="AG852" s="2"/>
      <c r="AH852" s="2"/>
      <c r="AI852" s="2"/>
    </row>
    <row r="853" spans="27:35" x14ac:dyDescent="0.25">
      <c r="AA853" s="2"/>
      <c r="AF853" s="2"/>
      <c r="AG853" s="2"/>
      <c r="AH853" s="2"/>
      <c r="AI853" s="2"/>
    </row>
    <row r="854" spans="27:35" x14ac:dyDescent="0.25">
      <c r="AA854" s="2"/>
      <c r="AF854" s="2"/>
      <c r="AG854" s="2"/>
      <c r="AH854" s="2"/>
      <c r="AI854" s="2"/>
    </row>
    <row r="855" spans="27:35" x14ac:dyDescent="0.25">
      <c r="AA855" s="2"/>
      <c r="AF855" s="2"/>
      <c r="AG855" s="2"/>
      <c r="AH855" s="2"/>
      <c r="AI855" s="2"/>
    </row>
    <row r="856" spans="27:35" x14ac:dyDescent="0.25">
      <c r="AA856" s="2"/>
      <c r="AF856" s="2"/>
      <c r="AG856" s="2"/>
      <c r="AH856" s="2"/>
      <c r="AI856" s="2"/>
    </row>
    <row r="857" spans="27:35" x14ac:dyDescent="0.25">
      <c r="AA857" s="2"/>
      <c r="AF857" s="2"/>
      <c r="AG857" s="2"/>
      <c r="AH857" s="2"/>
      <c r="AI857" s="2"/>
    </row>
    <row r="858" spans="27:35" x14ac:dyDescent="0.25">
      <c r="AA858" s="2"/>
      <c r="AF858" s="2"/>
      <c r="AG858" s="2"/>
      <c r="AH858" s="2"/>
      <c r="AI858" s="2"/>
    </row>
    <row r="859" spans="27:35" x14ac:dyDescent="0.25">
      <c r="AA859" s="2"/>
      <c r="AF859" s="2"/>
      <c r="AG859" s="2"/>
      <c r="AH859" s="2"/>
      <c r="AI859" s="2"/>
    </row>
    <row r="860" spans="27:35" x14ac:dyDescent="0.25">
      <c r="AA860" s="2"/>
      <c r="AF860" s="2"/>
      <c r="AG860" s="2"/>
      <c r="AH860" s="2"/>
      <c r="AI860" s="2"/>
    </row>
    <row r="861" spans="27:35" x14ac:dyDescent="0.25">
      <c r="AA861" s="2"/>
      <c r="AF861" s="2"/>
      <c r="AG861" s="2"/>
      <c r="AH861" s="2"/>
      <c r="AI861" s="2"/>
    </row>
    <row r="862" spans="27:35" x14ac:dyDescent="0.25">
      <c r="AA862" s="2"/>
      <c r="AF862" s="2"/>
      <c r="AG862" s="2"/>
      <c r="AH862" s="2"/>
      <c r="AI862" s="2"/>
    </row>
    <row r="863" spans="27:35" x14ac:dyDescent="0.25">
      <c r="AA863" s="2"/>
      <c r="AF863" s="2"/>
      <c r="AG863" s="2"/>
      <c r="AH863" s="2"/>
      <c r="AI863" s="2"/>
    </row>
    <row r="864" spans="27:35" x14ac:dyDescent="0.25">
      <c r="AA864" s="2"/>
      <c r="AF864" s="2"/>
      <c r="AG864" s="2"/>
      <c r="AH864" s="2"/>
      <c r="AI864" s="2"/>
    </row>
    <row r="865" spans="27:35" x14ac:dyDescent="0.25">
      <c r="AA865" s="2"/>
      <c r="AF865" s="2"/>
      <c r="AG865" s="2"/>
      <c r="AH865" s="2"/>
      <c r="AI865" s="2"/>
    </row>
    <row r="866" spans="27:35" x14ac:dyDescent="0.25">
      <c r="AA866" s="2"/>
      <c r="AF866" s="2"/>
      <c r="AG866" s="2"/>
      <c r="AH866" s="2"/>
      <c r="AI866" s="2"/>
    </row>
    <row r="867" spans="27:35" x14ac:dyDescent="0.25">
      <c r="AA867" s="2"/>
      <c r="AF867" s="2"/>
      <c r="AG867" s="2"/>
      <c r="AH867" s="2"/>
      <c r="AI867" s="2"/>
    </row>
    <row r="868" spans="27:35" x14ac:dyDescent="0.25">
      <c r="AA868" s="2"/>
      <c r="AF868" s="2"/>
      <c r="AG868" s="2"/>
      <c r="AH868" s="2"/>
      <c r="AI868" s="2"/>
    </row>
    <row r="869" spans="27:35" x14ac:dyDescent="0.25">
      <c r="AA869" s="2"/>
      <c r="AF869" s="2"/>
      <c r="AG869" s="2"/>
      <c r="AH869" s="2"/>
      <c r="AI869" s="2"/>
    </row>
    <row r="870" spans="27:35" x14ac:dyDescent="0.25">
      <c r="AA870" s="2"/>
      <c r="AF870" s="2"/>
      <c r="AG870" s="2"/>
      <c r="AH870" s="2"/>
      <c r="AI870" s="2"/>
    </row>
    <row r="871" spans="27:35" x14ac:dyDescent="0.25">
      <c r="AA871" s="2"/>
      <c r="AF871" s="2"/>
      <c r="AG871" s="2"/>
      <c r="AH871" s="2"/>
      <c r="AI871" s="2"/>
    </row>
    <row r="872" spans="27:35" x14ac:dyDescent="0.25">
      <c r="AA872" s="2"/>
      <c r="AF872" s="2"/>
      <c r="AG872" s="2"/>
      <c r="AH872" s="2"/>
      <c r="AI872" s="2"/>
    </row>
    <row r="873" spans="27:35" x14ac:dyDescent="0.25">
      <c r="AA873" s="2"/>
      <c r="AF873" s="2"/>
      <c r="AG873" s="2"/>
      <c r="AH873" s="2"/>
      <c r="AI873" s="2"/>
    </row>
    <row r="874" spans="27:35" x14ac:dyDescent="0.25">
      <c r="AA874" s="2"/>
      <c r="AF874" s="2"/>
      <c r="AG874" s="2"/>
      <c r="AH874" s="2"/>
      <c r="AI874" s="2"/>
    </row>
    <row r="875" spans="27:35" x14ac:dyDescent="0.25">
      <c r="AA875" s="2"/>
      <c r="AF875" s="2"/>
      <c r="AG875" s="2"/>
      <c r="AH875" s="2"/>
      <c r="AI875" s="2"/>
    </row>
    <row r="876" spans="27:35" x14ac:dyDescent="0.25">
      <c r="AA876" s="2"/>
      <c r="AF876" s="2"/>
      <c r="AG876" s="2"/>
      <c r="AH876" s="2"/>
      <c r="AI876" s="2"/>
    </row>
    <row r="877" spans="27:35" x14ac:dyDescent="0.25">
      <c r="AA877" s="2"/>
      <c r="AF877" s="2"/>
      <c r="AG877" s="2"/>
      <c r="AH877" s="2"/>
      <c r="AI877" s="2"/>
    </row>
    <row r="878" spans="27:35" x14ac:dyDescent="0.25">
      <c r="AA878" s="2"/>
      <c r="AF878" s="2"/>
      <c r="AG878" s="2"/>
      <c r="AH878" s="2"/>
      <c r="AI878" s="2"/>
    </row>
    <row r="879" spans="27:35" x14ac:dyDescent="0.25">
      <c r="AA879" s="2"/>
      <c r="AF879" s="2"/>
      <c r="AG879" s="2"/>
      <c r="AH879" s="2"/>
      <c r="AI879" s="2"/>
    </row>
    <row r="880" spans="27:35" x14ac:dyDescent="0.25">
      <c r="AA880" s="2"/>
      <c r="AF880" s="2"/>
      <c r="AG880" s="2"/>
      <c r="AH880" s="2"/>
      <c r="AI880" s="2"/>
    </row>
    <row r="881" spans="27:35" x14ac:dyDescent="0.25">
      <c r="AA881" s="2"/>
      <c r="AF881" s="2"/>
      <c r="AG881" s="2"/>
      <c r="AH881" s="2"/>
      <c r="AI881" s="2"/>
    </row>
    <row r="882" spans="27:35" x14ac:dyDescent="0.25">
      <c r="AA882" s="2"/>
      <c r="AF882" s="2"/>
      <c r="AG882" s="2"/>
      <c r="AH882" s="2"/>
      <c r="AI882" s="2"/>
    </row>
    <row r="883" spans="27:35" x14ac:dyDescent="0.25">
      <c r="AA883" s="2"/>
      <c r="AF883" s="2"/>
      <c r="AG883" s="2"/>
      <c r="AH883" s="2"/>
      <c r="AI883" s="2"/>
    </row>
    <row r="884" spans="27:35" x14ac:dyDescent="0.25">
      <c r="AA884" s="2"/>
      <c r="AF884" s="2"/>
      <c r="AG884" s="2"/>
      <c r="AH884" s="2"/>
      <c r="AI884" s="2"/>
    </row>
    <row r="885" spans="27:35" x14ac:dyDescent="0.25">
      <c r="AA885" s="2"/>
      <c r="AF885" s="2"/>
      <c r="AG885" s="2"/>
      <c r="AH885" s="2"/>
      <c r="AI885" s="2"/>
    </row>
    <row r="886" spans="27:35" x14ac:dyDescent="0.25">
      <c r="AA886" s="2"/>
      <c r="AF886" s="2"/>
      <c r="AG886" s="2"/>
      <c r="AH886" s="2"/>
      <c r="AI886" s="2"/>
    </row>
    <row r="887" spans="27:35" x14ac:dyDescent="0.25">
      <c r="AA887" s="2"/>
      <c r="AF887" s="2"/>
      <c r="AG887" s="2"/>
      <c r="AH887" s="2"/>
      <c r="AI887" s="2"/>
    </row>
    <row r="888" spans="27:35" x14ac:dyDescent="0.25">
      <c r="AA888" s="2"/>
      <c r="AF888" s="2"/>
      <c r="AG888" s="2"/>
      <c r="AH888" s="2"/>
      <c r="AI888" s="2"/>
    </row>
    <row r="889" spans="27:35" x14ac:dyDescent="0.25">
      <c r="AA889" s="2"/>
      <c r="AF889" s="2"/>
      <c r="AG889" s="2"/>
      <c r="AH889" s="2"/>
      <c r="AI889" s="2"/>
    </row>
    <row r="890" spans="27:35" x14ac:dyDescent="0.25">
      <c r="AA890" s="2"/>
      <c r="AF890" s="2"/>
      <c r="AG890" s="2"/>
      <c r="AH890" s="2"/>
      <c r="AI890" s="2"/>
    </row>
    <row r="891" spans="27:35" x14ac:dyDescent="0.25">
      <c r="AA891" s="2"/>
      <c r="AF891" s="2"/>
      <c r="AG891" s="2"/>
      <c r="AH891" s="2"/>
      <c r="AI891" s="2"/>
    </row>
    <row r="892" spans="27:35" x14ac:dyDescent="0.25">
      <c r="AA892" s="2"/>
      <c r="AF892" s="2"/>
      <c r="AG892" s="2"/>
      <c r="AH892" s="2"/>
      <c r="AI892" s="2"/>
    </row>
    <row r="893" spans="27:35" x14ac:dyDescent="0.25">
      <c r="AA893" s="2"/>
      <c r="AF893" s="2"/>
      <c r="AG893" s="2"/>
      <c r="AH893" s="2"/>
      <c r="AI893" s="2"/>
    </row>
    <row r="894" spans="27:35" x14ac:dyDescent="0.25">
      <c r="AA894" s="2"/>
      <c r="AF894" s="2"/>
      <c r="AG894" s="2"/>
      <c r="AH894" s="2"/>
      <c r="AI894" s="2"/>
    </row>
    <row r="895" spans="27:35" x14ac:dyDescent="0.25">
      <c r="AA895" s="2"/>
      <c r="AF895" s="2"/>
      <c r="AG895" s="2"/>
      <c r="AH895" s="2"/>
      <c r="AI895" s="2"/>
    </row>
    <row r="896" spans="27:35" x14ac:dyDescent="0.25">
      <c r="AA896" s="2"/>
      <c r="AF896" s="2"/>
      <c r="AG896" s="2"/>
      <c r="AH896" s="2"/>
      <c r="AI896" s="2"/>
    </row>
    <row r="897" spans="27:35" x14ac:dyDescent="0.25">
      <c r="AA897" s="2"/>
      <c r="AF897" s="2"/>
      <c r="AG897" s="2"/>
      <c r="AH897" s="2"/>
      <c r="AI897" s="2"/>
    </row>
    <row r="898" spans="27:35" x14ac:dyDescent="0.25">
      <c r="AA898" s="2"/>
      <c r="AF898" s="2"/>
      <c r="AG898" s="2"/>
      <c r="AH898" s="2"/>
      <c r="AI898" s="2"/>
    </row>
    <row r="899" spans="27:35" x14ac:dyDescent="0.25">
      <c r="AA899" s="2"/>
      <c r="AF899" s="2"/>
      <c r="AG899" s="2"/>
      <c r="AH899" s="2"/>
      <c r="AI899" s="2"/>
    </row>
    <row r="900" spans="27:35" x14ac:dyDescent="0.25">
      <c r="AA900" s="2"/>
      <c r="AF900" s="2"/>
      <c r="AG900" s="2"/>
      <c r="AH900" s="2"/>
      <c r="AI900" s="2"/>
    </row>
    <row r="901" spans="27:35" x14ac:dyDescent="0.25">
      <c r="AA901" s="2"/>
      <c r="AF901" s="2"/>
      <c r="AG901" s="2"/>
      <c r="AH901" s="2"/>
      <c r="AI901" s="2"/>
    </row>
    <row r="902" spans="27:35" x14ac:dyDescent="0.25">
      <c r="AA902" s="2"/>
      <c r="AF902" s="2"/>
      <c r="AG902" s="2"/>
      <c r="AH902" s="2"/>
      <c r="AI902" s="2"/>
    </row>
    <row r="903" spans="27:35" x14ac:dyDescent="0.25">
      <c r="AA903" s="2"/>
      <c r="AF903" s="2"/>
      <c r="AG903" s="2"/>
      <c r="AH903" s="2"/>
      <c r="AI903" s="2"/>
    </row>
    <row r="904" spans="27:35" x14ac:dyDescent="0.25">
      <c r="AA904" s="2"/>
      <c r="AF904" s="2"/>
      <c r="AG904" s="2"/>
      <c r="AH904" s="2"/>
      <c r="AI904" s="2"/>
    </row>
    <row r="905" spans="27:35" x14ac:dyDescent="0.25">
      <c r="AA905" s="2"/>
      <c r="AF905" s="2"/>
      <c r="AG905" s="2"/>
      <c r="AH905" s="2"/>
      <c r="AI905" s="2"/>
    </row>
    <row r="906" spans="27:35" x14ac:dyDescent="0.25">
      <c r="AA906" s="2"/>
      <c r="AF906" s="2"/>
      <c r="AG906" s="2"/>
      <c r="AH906" s="2"/>
      <c r="AI906" s="2"/>
    </row>
    <row r="907" spans="27:35" x14ac:dyDescent="0.25">
      <c r="AA907" s="2"/>
      <c r="AF907" s="2"/>
      <c r="AG907" s="2"/>
      <c r="AH907" s="2"/>
      <c r="AI907" s="2"/>
    </row>
    <row r="908" spans="27:35" x14ac:dyDescent="0.25">
      <c r="AA908" s="2"/>
      <c r="AF908" s="2"/>
      <c r="AG908" s="2"/>
      <c r="AH908" s="2"/>
      <c r="AI908" s="2"/>
    </row>
    <row r="909" spans="27:35" x14ac:dyDescent="0.25">
      <c r="AA909" s="2"/>
      <c r="AF909" s="2"/>
      <c r="AG909" s="2"/>
      <c r="AH909" s="2"/>
      <c r="AI909" s="2"/>
    </row>
    <row r="910" spans="27:35" x14ac:dyDescent="0.25">
      <c r="AA910" s="2"/>
      <c r="AF910" s="2"/>
      <c r="AG910" s="2"/>
      <c r="AH910" s="2"/>
      <c r="AI910" s="2"/>
    </row>
    <row r="911" spans="27:35" x14ac:dyDescent="0.25">
      <c r="AA911" s="2"/>
      <c r="AF911" s="2"/>
      <c r="AG911" s="2"/>
      <c r="AH911" s="2"/>
      <c r="AI911" s="2"/>
    </row>
    <row r="912" spans="27:35" x14ac:dyDescent="0.25">
      <c r="AA912" s="2"/>
      <c r="AF912" s="2"/>
      <c r="AG912" s="2"/>
      <c r="AH912" s="2"/>
      <c r="AI912" s="2"/>
    </row>
    <row r="913" spans="27:35" x14ac:dyDescent="0.25">
      <c r="AA913" s="2"/>
      <c r="AF913" s="2"/>
      <c r="AG913" s="2"/>
      <c r="AH913" s="2"/>
      <c r="AI913" s="2"/>
    </row>
    <row r="914" spans="27:35" x14ac:dyDescent="0.25">
      <c r="AA914" s="2"/>
      <c r="AF914" s="2"/>
      <c r="AG914" s="2"/>
      <c r="AH914" s="2"/>
      <c r="AI914" s="2"/>
    </row>
    <row r="915" spans="27:35" x14ac:dyDescent="0.25">
      <c r="AA915" s="2"/>
      <c r="AF915" s="2"/>
      <c r="AG915" s="2"/>
      <c r="AH915" s="2"/>
      <c r="AI915" s="2"/>
    </row>
    <row r="916" spans="27:35" x14ac:dyDescent="0.25">
      <c r="AA916" s="2"/>
      <c r="AF916" s="2"/>
      <c r="AG916" s="2"/>
      <c r="AH916" s="2"/>
      <c r="AI916" s="2"/>
    </row>
    <row r="917" spans="27:35" x14ac:dyDescent="0.25">
      <c r="AA917" s="2"/>
      <c r="AF917" s="2"/>
      <c r="AG917" s="2"/>
      <c r="AH917" s="2"/>
      <c r="AI917" s="2"/>
    </row>
    <row r="918" spans="27:35" x14ac:dyDescent="0.25">
      <c r="AA918" s="2"/>
      <c r="AF918" s="2"/>
      <c r="AG918" s="2"/>
      <c r="AH918" s="2"/>
      <c r="AI918" s="2"/>
    </row>
    <row r="919" spans="27:35" x14ac:dyDescent="0.25">
      <c r="AA919" s="2"/>
      <c r="AF919" s="2"/>
      <c r="AG919" s="2"/>
      <c r="AH919" s="2"/>
      <c r="AI919" s="2"/>
    </row>
    <row r="920" spans="27:35" x14ac:dyDescent="0.25">
      <c r="AA920" s="2"/>
      <c r="AF920" s="2"/>
      <c r="AG920" s="2"/>
      <c r="AH920" s="2"/>
      <c r="AI920" s="2"/>
    </row>
    <row r="921" spans="27:35" x14ac:dyDescent="0.25">
      <c r="AA921" s="2"/>
      <c r="AF921" s="2"/>
      <c r="AG921" s="2"/>
      <c r="AH921" s="2"/>
      <c r="AI921" s="2"/>
    </row>
    <row r="922" spans="27:35" x14ac:dyDescent="0.25">
      <c r="AA922" s="2"/>
      <c r="AF922" s="2"/>
      <c r="AG922" s="2"/>
      <c r="AH922" s="2"/>
      <c r="AI922" s="2"/>
    </row>
    <row r="923" spans="27:35" x14ac:dyDescent="0.25">
      <c r="AA923" s="2"/>
      <c r="AF923" s="2"/>
      <c r="AG923" s="2"/>
      <c r="AH923" s="2"/>
      <c r="AI923" s="2"/>
    </row>
    <row r="924" spans="27:35" x14ac:dyDescent="0.25">
      <c r="AA924" s="2"/>
      <c r="AF924" s="2"/>
      <c r="AG924" s="2"/>
      <c r="AH924" s="2"/>
      <c r="AI924" s="2"/>
    </row>
    <row r="925" spans="27:35" x14ac:dyDescent="0.25">
      <c r="AA925" s="2"/>
      <c r="AF925" s="2"/>
      <c r="AG925" s="2"/>
      <c r="AH925" s="2"/>
      <c r="AI925" s="2"/>
    </row>
    <row r="926" spans="27:35" x14ac:dyDescent="0.25">
      <c r="AA926" s="2"/>
      <c r="AF926" s="2"/>
      <c r="AG926" s="2"/>
      <c r="AH926" s="2"/>
      <c r="AI926" s="2"/>
    </row>
    <row r="927" spans="27:35" x14ac:dyDescent="0.25">
      <c r="AA927" s="2"/>
      <c r="AF927" s="2"/>
      <c r="AG927" s="2"/>
      <c r="AH927" s="2"/>
      <c r="AI927" s="2"/>
    </row>
    <row r="928" spans="27:35" x14ac:dyDescent="0.25">
      <c r="AA928" s="2"/>
      <c r="AF928" s="2"/>
      <c r="AG928" s="2"/>
      <c r="AH928" s="2"/>
      <c r="AI928" s="2"/>
    </row>
    <row r="929" spans="27:35" x14ac:dyDescent="0.25">
      <c r="AA929" s="2"/>
      <c r="AF929" s="2"/>
      <c r="AG929" s="2"/>
      <c r="AH929" s="2"/>
      <c r="AI929" s="2"/>
    </row>
    <row r="930" spans="27:35" x14ac:dyDescent="0.25">
      <c r="AA930" s="2"/>
      <c r="AF930" s="2"/>
      <c r="AG930" s="2"/>
      <c r="AH930" s="2"/>
      <c r="AI930" s="2"/>
    </row>
    <row r="931" spans="27:35" x14ac:dyDescent="0.25">
      <c r="AA931" s="2"/>
      <c r="AF931" s="2"/>
      <c r="AG931" s="2"/>
      <c r="AH931" s="2"/>
      <c r="AI931" s="2"/>
    </row>
    <row r="932" spans="27:35" x14ac:dyDescent="0.25">
      <c r="AA932" s="2"/>
      <c r="AF932" s="2"/>
      <c r="AG932" s="2"/>
      <c r="AH932" s="2"/>
      <c r="AI932" s="2"/>
    </row>
    <row r="933" spans="27:35" x14ac:dyDescent="0.25">
      <c r="AA933" s="2"/>
      <c r="AF933" s="2"/>
      <c r="AG933" s="2"/>
      <c r="AH933" s="2"/>
      <c r="AI933" s="2"/>
    </row>
    <row r="934" spans="27:35" x14ac:dyDescent="0.25">
      <c r="AA934" s="2"/>
      <c r="AF934" s="2"/>
      <c r="AG934" s="2"/>
      <c r="AH934" s="2"/>
      <c r="AI934" s="2"/>
    </row>
    <row r="935" spans="27:35" x14ac:dyDescent="0.25">
      <c r="AA935" s="2"/>
      <c r="AF935" s="2"/>
      <c r="AG935" s="2"/>
      <c r="AH935" s="2"/>
      <c r="AI935" s="2"/>
    </row>
    <row r="936" spans="27:35" x14ac:dyDescent="0.25">
      <c r="AA936" s="2"/>
      <c r="AF936" s="2"/>
      <c r="AG936" s="2"/>
      <c r="AH936" s="2"/>
      <c r="AI936" s="2"/>
    </row>
    <row r="937" spans="27:35" x14ac:dyDescent="0.25">
      <c r="AA937" s="2"/>
      <c r="AF937" s="2"/>
      <c r="AG937" s="2"/>
      <c r="AH937" s="2"/>
      <c r="AI937" s="2"/>
    </row>
    <row r="938" spans="27:35" x14ac:dyDescent="0.25">
      <c r="AA938" s="2"/>
      <c r="AF938" s="2"/>
      <c r="AG938" s="2"/>
      <c r="AH938" s="2"/>
      <c r="AI938" s="2"/>
    </row>
    <row r="939" spans="27:35" x14ac:dyDescent="0.25">
      <c r="AA939" s="2"/>
      <c r="AF939" s="2"/>
      <c r="AG939" s="2"/>
      <c r="AH939" s="2"/>
      <c r="AI939" s="2"/>
    </row>
    <row r="940" spans="27:35" x14ac:dyDescent="0.25">
      <c r="AA940" s="2"/>
      <c r="AF940" s="2"/>
      <c r="AG940" s="2"/>
      <c r="AH940" s="2"/>
      <c r="AI940" s="2"/>
    </row>
    <row r="941" spans="27:35" x14ac:dyDescent="0.25">
      <c r="AA941" s="2"/>
      <c r="AF941" s="2"/>
      <c r="AG941" s="2"/>
      <c r="AH941" s="2"/>
      <c r="AI941" s="2"/>
    </row>
    <row r="942" spans="27:35" x14ac:dyDescent="0.25">
      <c r="AA942" s="2"/>
      <c r="AF942" s="2"/>
      <c r="AG942" s="2"/>
      <c r="AH942" s="2"/>
      <c r="AI942" s="2"/>
    </row>
    <row r="943" spans="27:35" x14ac:dyDescent="0.25">
      <c r="AA943" s="2"/>
      <c r="AF943" s="2"/>
      <c r="AG943" s="2"/>
      <c r="AH943" s="2"/>
      <c r="AI943" s="2"/>
    </row>
    <row r="944" spans="27:35" x14ac:dyDescent="0.25">
      <c r="AA944" s="2"/>
      <c r="AF944" s="2"/>
      <c r="AG944" s="2"/>
      <c r="AH944" s="2"/>
      <c r="AI944" s="2"/>
    </row>
    <row r="945" spans="27:35" x14ac:dyDescent="0.25">
      <c r="AA945" s="2"/>
      <c r="AF945" s="2"/>
      <c r="AG945" s="2"/>
      <c r="AH945" s="2"/>
      <c r="AI945" s="2"/>
    </row>
    <row r="946" spans="27:35" x14ac:dyDescent="0.25">
      <c r="AA946" s="2"/>
      <c r="AF946" s="2"/>
      <c r="AG946" s="2"/>
      <c r="AH946" s="2"/>
      <c r="AI946" s="2"/>
    </row>
    <row r="947" spans="27:35" x14ac:dyDescent="0.25">
      <c r="AA947" s="2"/>
      <c r="AF947" s="2"/>
      <c r="AG947" s="2"/>
      <c r="AH947" s="2"/>
      <c r="AI947" s="2"/>
    </row>
    <row r="948" spans="27:35" x14ac:dyDescent="0.25">
      <c r="AA948" s="2"/>
      <c r="AF948" s="2"/>
      <c r="AG948" s="2"/>
      <c r="AH948" s="2"/>
      <c r="AI948" s="2"/>
    </row>
    <row r="949" spans="27:35" x14ac:dyDescent="0.25">
      <c r="AA949" s="2"/>
      <c r="AF949" s="2"/>
      <c r="AG949" s="2"/>
      <c r="AH949" s="2"/>
      <c r="AI949" s="2"/>
    </row>
    <row r="950" spans="27:35" x14ac:dyDescent="0.25">
      <c r="AA950" s="2"/>
      <c r="AF950" s="2"/>
      <c r="AG950" s="2"/>
      <c r="AH950" s="2"/>
      <c r="AI950" s="2"/>
    </row>
    <row r="951" spans="27:35" x14ac:dyDescent="0.25">
      <c r="AA951" s="2"/>
      <c r="AF951" s="2"/>
      <c r="AG951" s="2"/>
      <c r="AH951" s="2"/>
      <c r="AI951" s="2"/>
    </row>
    <row r="952" spans="27:35" x14ac:dyDescent="0.25">
      <c r="AA952" s="2"/>
      <c r="AF952" s="2"/>
      <c r="AG952" s="2"/>
      <c r="AH952" s="2"/>
      <c r="AI952" s="2"/>
    </row>
    <row r="953" spans="27:35" x14ac:dyDescent="0.25">
      <c r="AA953" s="2"/>
      <c r="AF953" s="2"/>
      <c r="AG953" s="2"/>
      <c r="AH953" s="2"/>
      <c r="AI953" s="2"/>
    </row>
    <row r="954" spans="27:35" x14ac:dyDescent="0.25">
      <c r="AA954" s="2"/>
      <c r="AF954" s="2"/>
      <c r="AG954" s="2"/>
      <c r="AH954" s="2"/>
      <c r="AI954" s="2"/>
    </row>
    <row r="955" spans="27:35" x14ac:dyDescent="0.25">
      <c r="AA955" s="2"/>
      <c r="AF955" s="2"/>
      <c r="AG955" s="2"/>
      <c r="AH955" s="2"/>
      <c r="AI955" s="2"/>
    </row>
    <row r="956" spans="27:35" x14ac:dyDescent="0.25">
      <c r="AA956" s="2"/>
      <c r="AF956" s="2"/>
      <c r="AG956" s="2"/>
      <c r="AH956" s="2"/>
      <c r="AI956" s="2"/>
    </row>
    <row r="957" spans="27:35" x14ac:dyDescent="0.25">
      <c r="AA957" s="2"/>
      <c r="AF957" s="2"/>
      <c r="AG957" s="2"/>
      <c r="AH957" s="2"/>
      <c r="AI957" s="2"/>
    </row>
    <row r="958" spans="27:35" x14ac:dyDescent="0.25">
      <c r="AA958" s="2"/>
      <c r="AF958" s="2"/>
      <c r="AG958" s="2"/>
      <c r="AH958" s="2"/>
      <c r="AI958" s="2"/>
    </row>
    <row r="959" spans="27:35" x14ac:dyDescent="0.25">
      <c r="AA959" s="2"/>
      <c r="AF959" s="2"/>
      <c r="AG959" s="2"/>
      <c r="AH959" s="2"/>
      <c r="AI959" s="2"/>
    </row>
    <row r="960" spans="27:35" x14ac:dyDescent="0.25">
      <c r="AA960" s="2"/>
      <c r="AF960" s="2"/>
      <c r="AG960" s="2"/>
      <c r="AH960" s="2"/>
      <c r="AI960" s="2"/>
    </row>
    <row r="961" spans="27:35" x14ac:dyDescent="0.25">
      <c r="AA961" s="2"/>
      <c r="AF961" s="2"/>
      <c r="AG961" s="2"/>
      <c r="AH961" s="2"/>
      <c r="AI961" s="2"/>
    </row>
    <row r="962" spans="27:35" x14ac:dyDescent="0.25">
      <c r="AA962" s="2"/>
      <c r="AF962" s="2"/>
      <c r="AG962" s="2"/>
      <c r="AH962" s="2"/>
      <c r="AI962" s="2"/>
    </row>
    <row r="963" spans="27:35" x14ac:dyDescent="0.25">
      <c r="AA963" s="2"/>
      <c r="AF963" s="2"/>
      <c r="AG963" s="2"/>
      <c r="AH963" s="2"/>
      <c r="AI963" s="2"/>
    </row>
    <row r="964" spans="27:35" x14ac:dyDescent="0.25">
      <c r="AA964" s="2"/>
      <c r="AF964" s="2"/>
      <c r="AG964" s="2"/>
      <c r="AH964" s="2"/>
      <c r="AI964" s="2"/>
    </row>
    <row r="965" spans="27:35" x14ac:dyDescent="0.25">
      <c r="AA965" s="2"/>
      <c r="AF965" s="2"/>
      <c r="AG965" s="2"/>
      <c r="AH965" s="2"/>
      <c r="AI965" s="2"/>
    </row>
    <row r="966" spans="27:35" x14ac:dyDescent="0.25">
      <c r="AA966" s="2"/>
      <c r="AF966" s="2"/>
      <c r="AG966" s="2"/>
      <c r="AH966" s="2"/>
      <c r="AI966" s="2"/>
    </row>
    <row r="967" spans="27:35" x14ac:dyDescent="0.25">
      <c r="AA967" s="2"/>
      <c r="AF967" s="2"/>
      <c r="AG967" s="2"/>
      <c r="AH967" s="2"/>
      <c r="AI967" s="2"/>
    </row>
    <row r="968" spans="27:35" x14ac:dyDescent="0.25">
      <c r="AA968" s="2"/>
      <c r="AF968" s="2"/>
      <c r="AG968" s="2"/>
      <c r="AH968" s="2"/>
      <c r="AI968" s="2"/>
    </row>
    <row r="969" spans="27:35" x14ac:dyDescent="0.25">
      <c r="AA969" s="2"/>
      <c r="AF969" s="2"/>
      <c r="AG969" s="2"/>
      <c r="AH969" s="2"/>
      <c r="AI969" s="2"/>
    </row>
    <row r="970" spans="27:35" x14ac:dyDescent="0.25">
      <c r="AA970" s="2"/>
      <c r="AF970" s="2"/>
      <c r="AG970" s="2"/>
      <c r="AH970" s="2"/>
      <c r="AI970" s="2"/>
    </row>
    <row r="971" spans="27:35" x14ac:dyDescent="0.25">
      <c r="AA971" s="2"/>
      <c r="AF971" s="2"/>
      <c r="AG971" s="2"/>
      <c r="AH971" s="2"/>
      <c r="AI971" s="2"/>
    </row>
    <row r="972" spans="27:35" x14ac:dyDescent="0.25">
      <c r="AA972" s="2"/>
      <c r="AF972" s="2"/>
      <c r="AG972" s="2"/>
      <c r="AH972" s="2"/>
      <c r="AI972" s="2"/>
    </row>
    <row r="973" spans="27:35" x14ac:dyDescent="0.25">
      <c r="AA973" s="2"/>
      <c r="AF973" s="2"/>
      <c r="AG973" s="2"/>
      <c r="AH973" s="2"/>
      <c r="AI973" s="2"/>
    </row>
    <row r="974" spans="27:35" x14ac:dyDescent="0.25">
      <c r="AA974" s="2"/>
      <c r="AF974" s="2"/>
      <c r="AG974" s="2"/>
      <c r="AH974" s="2"/>
      <c r="AI974" s="2"/>
    </row>
    <row r="975" spans="27:35" x14ac:dyDescent="0.25">
      <c r="AA975" s="2"/>
      <c r="AF975" s="2"/>
      <c r="AG975" s="2"/>
      <c r="AH975" s="2"/>
      <c r="AI975" s="2"/>
    </row>
    <row r="976" spans="27:35" x14ac:dyDescent="0.25">
      <c r="AA976" s="2"/>
      <c r="AF976" s="2"/>
      <c r="AG976" s="2"/>
      <c r="AH976" s="2"/>
      <c r="AI976" s="2"/>
    </row>
    <row r="977" spans="27:35" x14ac:dyDescent="0.25">
      <c r="AA977" s="2"/>
      <c r="AF977" s="2"/>
      <c r="AG977" s="2"/>
      <c r="AH977" s="2"/>
      <c r="AI977" s="2"/>
    </row>
    <row r="978" spans="27:35" x14ac:dyDescent="0.25">
      <c r="AA978" s="2"/>
      <c r="AF978" s="2"/>
      <c r="AG978" s="2"/>
      <c r="AH978" s="2"/>
      <c r="AI978" s="2"/>
    </row>
    <row r="979" spans="27:35" x14ac:dyDescent="0.25">
      <c r="AA979" s="2"/>
      <c r="AF979" s="2"/>
      <c r="AG979" s="2"/>
      <c r="AH979" s="2"/>
      <c r="AI979" s="2"/>
    </row>
    <row r="980" spans="27:35" x14ac:dyDescent="0.25">
      <c r="AA980" s="2"/>
      <c r="AF980" s="2"/>
      <c r="AG980" s="2"/>
      <c r="AH980" s="2"/>
      <c r="AI980" s="2"/>
    </row>
    <row r="981" spans="27:35" x14ac:dyDescent="0.25">
      <c r="AA981" s="2"/>
      <c r="AF981" s="2"/>
      <c r="AG981" s="2"/>
      <c r="AH981" s="2"/>
      <c r="AI981" s="2"/>
    </row>
    <row r="982" spans="27:35" x14ac:dyDescent="0.25">
      <c r="AA982" s="2"/>
      <c r="AF982" s="2"/>
      <c r="AG982" s="2"/>
      <c r="AH982" s="2"/>
      <c r="AI982" s="2"/>
    </row>
    <row r="983" spans="27:35" x14ac:dyDescent="0.25">
      <c r="AA983" s="2"/>
      <c r="AF983" s="2"/>
      <c r="AG983" s="2"/>
      <c r="AH983" s="2"/>
      <c r="AI983" s="2"/>
    </row>
    <row r="984" spans="27:35" x14ac:dyDescent="0.25">
      <c r="AA984" s="2"/>
      <c r="AF984" s="2"/>
      <c r="AG984" s="2"/>
      <c r="AH984" s="2"/>
      <c r="AI984" s="2"/>
    </row>
    <row r="985" spans="27:35" x14ac:dyDescent="0.25">
      <c r="AA985" s="2"/>
      <c r="AF985" s="2"/>
      <c r="AG985" s="2"/>
      <c r="AH985" s="2"/>
      <c r="AI985" s="2"/>
    </row>
    <row r="986" spans="27:35" x14ac:dyDescent="0.25">
      <c r="AA986" s="2"/>
      <c r="AF986" s="2"/>
      <c r="AG986" s="2"/>
      <c r="AH986" s="2"/>
      <c r="AI986" s="2"/>
    </row>
    <row r="987" spans="27:35" x14ac:dyDescent="0.25">
      <c r="AA987" s="2"/>
      <c r="AF987" s="2"/>
      <c r="AG987" s="2"/>
      <c r="AH987" s="2"/>
      <c r="AI987" s="2"/>
    </row>
    <row r="988" spans="27:35" x14ac:dyDescent="0.25">
      <c r="AA988" s="2"/>
      <c r="AF988" s="2"/>
      <c r="AG988" s="2"/>
      <c r="AH988" s="2"/>
      <c r="AI988" s="2"/>
    </row>
    <row r="989" spans="27:35" x14ac:dyDescent="0.25">
      <c r="AA989" s="2"/>
      <c r="AF989" s="2"/>
      <c r="AG989" s="2"/>
      <c r="AH989" s="2"/>
      <c r="AI989" s="2"/>
    </row>
    <row r="990" spans="27:35" x14ac:dyDescent="0.25">
      <c r="AA990" s="2"/>
      <c r="AF990" s="2"/>
      <c r="AG990" s="2"/>
      <c r="AH990" s="2"/>
      <c r="AI990" s="2"/>
    </row>
    <row r="991" spans="27:35" x14ac:dyDescent="0.25">
      <c r="AA991" s="2"/>
      <c r="AF991" s="2"/>
      <c r="AG991" s="2"/>
      <c r="AH991" s="2"/>
      <c r="AI991" s="2"/>
    </row>
    <row r="992" spans="27:35" x14ac:dyDescent="0.25">
      <c r="AA992" s="2"/>
      <c r="AF992" s="2"/>
      <c r="AG992" s="2"/>
      <c r="AH992" s="2"/>
      <c r="AI992" s="2"/>
    </row>
    <row r="993" spans="27:35" x14ac:dyDescent="0.25">
      <c r="AA993" s="2"/>
      <c r="AF993" s="2"/>
      <c r="AG993" s="2"/>
      <c r="AH993" s="2"/>
      <c r="AI993" s="2"/>
    </row>
    <row r="994" spans="27:35" x14ac:dyDescent="0.25">
      <c r="AA994" s="2"/>
      <c r="AF994" s="2"/>
      <c r="AG994" s="2"/>
      <c r="AH994" s="2"/>
      <c r="AI994" s="2"/>
    </row>
    <row r="995" spans="27:35" x14ac:dyDescent="0.25">
      <c r="AA995" s="2"/>
      <c r="AF995" s="2"/>
      <c r="AG995" s="2"/>
      <c r="AH995" s="2"/>
      <c r="AI995" s="2"/>
    </row>
    <row r="996" spans="27:35" x14ac:dyDescent="0.25">
      <c r="AA996" s="2"/>
      <c r="AF996" s="2"/>
      <c r="AG996" s="2"/>
      <c r="AH996" s="2"/>
      <c r="AI996" s="2"/>
    </row>
    <row r="997" spans="27:35" x14ac:dyDescent="0.25">
      <c r="AA997" s="2"/>
      <c r="AF997" s="2"/>
      <c r="AG997" s="2"/>
      <c r="AH997" s="2"/>
      <c r="AI997" s="2"/>
    </row>
    <row r="998" spans="27:35" x14ac:dyDescent="0.25">
      <c r="AA998" s="2"/>
      <c r="AF998" s="2"/>
      <c r="AG998" s="2"/>
      <c r="AH998" s="2"/>
      <c r="AI998" s="2"/>
    </row>
    <row r="999" spans="27:35" x14ac:dyDescent="0.25">
      <c r="AA999" s="2"/>
      <c r="AF999" s="2"/>
      <c r="AG999" s="2"/>
      <c r="AH999" s="2"/>
      <c r="AI999" s="2"/>
    </row>
    <row r="1000" spans="27:35" x14ac:dyDescent="0.25">
      <c r="AA1000" s="2"/>
      <c r="AF1000" s="2"/>
      <c r="AG1000" s="2"/>
      <c r="AH1000" s="2"/>
      <c r="AI1000" s="2"/>
    </row>
    <row r="1001" spans="27:35" x14ac:dyDescent="0.25">
      <c r="AA1001" s="2"/>
      <c r="AF1001" s="2"/>
      <c r="AG1001" s="2"/>
      <c r="AH1001" s="2"/>
      <c r="AI1001" s="2"/>
    </row>
    <row r="1002" spans="27:35" x14ac:dyDescent="0.25">
      <c r="AA1002" s="2"/>
      <c r="AF1002" s="2"/>
      <c r="AG1002" s="2"/>
      <c r="AH1002" s="2"/>
      <c r="AI1002" s="2"/>
    </row>
    <row r="1003" spans="27:35" x14ac:dyDescent="0.25">
      <c r="AA1003" s="2"/>
      <c r="AF1003" s="2"/>
      <c r="AG1003" s="2"/>
      <c r="AH1003" s="2"/>
      <c r="AI1003" s="2"/>
    </row>
    <row r="1004" spans="27:35" x14ac:dyDescent="0.25">
      <c r="AA1004" s="2"/>
      <c r="AF1004" s="2"/>
      <c r="AG1004" s="2"/>
      <c r="AH1004" s="2"/>
      <c r="AI1004" s="2"/>
    </row>
    <row r="1005" spans="27:35" x14ac:dyDescent="0.25">
      <c r="AA1005" s="2"/>
      <c r="AF1005" s="2"/>
      <c r="AG1005" s="2"/>
      <c r="AH1005" s="2"/>
      <c r="AI1005" s="2"/>
    </row>
    <row r="1006" spans="27:35" x14ac:dyDescent="0.25">
      <c r="AA1006" s="2"/>
      <c r="AF1006" s="2"/>
      <c r="AG1006" s="2"/>
      <c r="AH1006" s="2"/>
      <c r="AI1006" s="2"/>
    </row>
    <row r="1007" spans="27:35" x14ac:dyDescent="0.25">
      <c r="AA1007" s="2"/>
      <c r="AF1007" s="2"/>
      <c r="AG1007" s="2"/>
      <c r="AH1007" s="2"/>
      <c r="AI1007" s="2"/>
    </row>
    <row r="1008" spans="27:35" x14ac:dyDescent="0.25">
      <c r="AA1008" s="2"/>
      <c r="AF1008" s="2"/>
      <c r="AG1008" s="2"/>
      <c r="AH1008" s="2"/>
      <c r="AI1008" s="2"/>
    </row>
    <row r="1009" spans="27:35" x14ac:dyDescent="0.25">
      <c r="AA1009" s="2"/>
      <c r="AF1009" s="2"/>
      <c r="AG1009" s="2"/>
      <c r="AH1009" s="2"/>
      <c r="AI1009" s="2"/>
    </row>
    <row r="1010" spans="27:35" x14ac:dyDescent="0.25">
      <c r="AA1010" s="2"/>
      <c r="AF1010" s="2"/>
      <c r="AG1010" s="2"/>
      <c r="AH1010" s="2"/>
      <c r="AI1010" s="2"/>
    </row>
    <row r="1011" spans="27:35" x14ac:dyDescent="0.25">
      <c r="AA1011" s="2"/>
      <c r="AF1011" s="2"/>
      <c r="AG1011" s="2"/>
      <c r="AH1011" s="2"/>
      <c r="AI1011" s="2"/>
    </row>
    <row r="1012" spans="27:35" x14ac:dyDescent="0.25">
      <c r="AA1012" s="2"/>
      <c r="AF1012" s="2"/>
      <c r="AG1012" s="2"/>
      <c r="AH1012" s="2"/>
      <c r="AI1012" s="2"/>
    </row>
    <row r="1013" spans="27:35" x14ac:dyDescent="0.25">
      <c r="AA1013" s="2"/>
      <c r="AF1013" s="2"/>
      <c r="AG1013" s="2"/>
      <c r="AH1013" s="2"/>
      <c r="AI1013" s="2"/>
    </row>
    <row r="1014" spans="27:35" x14ac:dyDescent="0.25">
      <c r="AA1014" s="2"/>
      <c r="AF1014" s="2"/>
      <c r="AG1014" s="2"/>
      <c r="AH1014" s="2"/>
      <c r="AI1014" s="2"/>
    </row>
    <row r="1015" spans="27:35" x14ac:dyDescent="0.25">
      <c r="AA1015" s="2"/>
      <c r="AF1015" s="2"/>
      <c r="AG1015" s="2"/>
      <c r="AH1015" s="2"/>
      <c r="AI1015" s="2"/>
    </row>
    <row r="1016" spans="27:35" x14ac:dyDescent="0.25">
      <c r="AA1016" s="2"/>
      <c r="AF1016" s="2"/>
      <c r="AG1016" s="2"/>
      <c r="AH1016" s="2"/>
      <c r="AI1016" s="2"/>
    </row>
    <row r="1017" spans="27:35" x14ac:dyDescent="0.25">
      <c r="AA1017" s="2"/>
      <c r="AF1017" s="2"/>
      <c r="AG1017" s="2"/>
      <c r="AH1017" s="2"/>
      <c r="AI1017" s="2"/>
    </row>
    <row r="1018" spans="27:35" x14ac:dyDescent="0.25">
      <c r="AA1018" s="2"/>
      <c r="AF1018" s="2"/>
      <c r="AG1018" s="2"/>
      <c r="AH1018" s="2"/>
      <c r="AI1018" s="2"/>
    </row>
    <row r="1019" spans="27:35" x14ac:dyDescent="0.25">
      <c r="AA1019" s="2"/>
      <c r="AF1019" s="2"/>
      <c r="AG1019" s="2"/>
      <c r="AH1019" s="2"/>
      <c r="AI1019" s="2"/>
    </row>
    <row r="1020" spans="27:35" x14ac:dyDescent="0.25">
      <c r="AA1020" s="2"/>
      <c r="AF1020" s="2"/>
      <c r="AG1020" s="2"/>
      <c r="AH1020" s="2"/>
      <c r="AI1020" s="2"/>
    </row>
    <row r="1021" spans="27:35" x14ac:dyDescent="0.25">
      <c r="AA1021" s="2"/>
      <c r="AF1021" s="2"/>
      <c r="AG1021" s="2"/>
      <c r="AH1021" s="2"/>
      <c r="AI1021" s="2"/>
    </row>
    <row r="1022" spans="27:35" x14ac:dyDescent="0.25">
      <c r="AA1022" s="2"/>
      <c r="AF1022" s="2"/>
      <c r="AG1022" s="2"/>
      <c r="AH1022" s="2"/>
      <c r="AI1022" s="2"/>
    </row>
    <row r="1023" spans="27:35" x14ac:dyDescent="0.25">
      <c r="AA1023" s="2"/>
      <c r="AF1023" s="2"/>
      <c r="AG1023" s="2"/>
      <c r="AH1023" s="2"/>
      <c r="AI1023" s="2"/>
    </row>
    <row r="1024" spans="27:35" x14ac:dyDescent="0.25">
      <c r="AA1024" s="2"/>
      <c r="AF1024" s="2"/>
      <c r="AG1024" s="2"/>
      <c r="AH1024" s="2"/>
      <c r="AI1024" s="2"/>
    </row>
    <row r="1025" spans="27:35" x14ac:dyDescent="0.25">
      <c r="AA1025" s="2"/>
      <c r="AF1025" s="2"/>
      <c r="AG1025" s="2"/>
      <c r="AH1025" s="2"/>
      <c r="AI1025" s="2"/>
    </row>
    <row r="1026" spans="27:35" x14ac:dyDescent="0.25">
      <c r="AA1026" s="2"/>
      <c r="AF1026" s="2"/>
      <c r="AG1026" s="2"/>
      <c r="AH1026" s="2"/>
      <c r="AI1026" s="2"/>
    </row>
    <row r="1027" spans="27:35" x14ac:dyDescent="0.25">
      <c r="AA1027" s="2"/>
      <c r="AF1027" s="2"/>
      <c r="AG1027" s="2"/>
      <c r="AH1027" s="2"/>
      <c r="AI1027" s="2"/>
    </row>
    <row r="1028" spans="27:35" x14ac:dyDescent="0.25">
      <c r="AA1028" s="2"/>
      <c r="AF1028" s="2"/>
      <c r="AG1028" s="2"/>
      <c r="AH1028" s="2"/>
      <c r="AI1028" s="2"/>
    </row>
    <row r="1029" spans="27:35" x14ac:dyDescent="0.25">
      <c r="AA1029" s="2"/>
      <c r="AF1029" s="2"/>
      <c r="AG1029" s="2"/>
      <c r="AH1029" s="2"/>
      <c r="AI1029" s="2"/>
    </row>
    <row r="1030" spans="27:35" x14ac:dyDescent="0.25">
      <c r="AA1030" s="2"/>
      <c r="AF1030" s="2"/>
      <c r="AG1030" s="2"/>
      <c r="AH1030" s="2"/>
      <c r="AI1030" s="2"/>
    </row>
    <row r="1031" spans="27:35" x14ac:dyDescent="0.25">
      <c r="AA1031" s="2"/>
      <c r="AF1031" s="2"/>
      <c r="AG1031" s="2"/>
      <c r="AH1031" s="2"/>
      <c r="AI1031" s="2"/>
    </row>
    <row r="1032" spans="27:35" x14ac:dyDescent="0.25">
      <c r="AA1032" s="2"/>
      <c r="AF1032" s="2"/>
      <c r="AG1032" s="2"/>
      <c r="AH1032" s="2"/>
      <c r="AI1032" s="2"/>
    </row>
    <row r="1033" spans="27:35" x14ac:dyDescent="0.25">
      <c r="AA1033" s="2"/>
      <c r="AF1033" s="2"/>
      <c r="AG1033" s="2"/>
      <c r="AH1033" s="2"/>
      <c r="AI1033" s="2"/>
    </row>
    <row r="1034" spans="27:35" x14ac:dyDescent="0.25">
      <c r="AA1034" s="2"/>
      <c r="AF1034" s="2"/>
      <c r="AG1034" s="2"/>
      <c r="AH1034" s="2"/>
      <c r="AI1034" s="2"/>
    </row>
    <row r="1035" spans="27:35" x14ac:dyDescent="0.25">
      <c r="AA1035" s="2"/>
      <c r="AF1035" s="2"/>
      <c r="AG1035" s="2"/>
      <c r="AH1035" s="2"/>
      <c r="AI1035" s="2"/>
    </row>
    <row r="1036" spans="27:35" x14ac:dyDescent="0.25">
      <c r="AA1036" s="2"/>
      <c r="AF1036" s="2"/>
      <c r="AG1036" s="2"/>
      <c r="AH1036" s="2"/>
      <c r="AI1036" s="2"/>
    </row>
    <row r="1037" spans="27:35" x14ac:dyDescent="0.25">
      <c r="AA1037" s="2"/>
      <c r="AF1037" s="2"/>
      <c r="AG1037" s="2"/>
      <c r="AH1037" s="2"/>
      <c r="AI1037" s="2"/>
    </row>
    <row r="1038" spans="27:35" x14ac:dyDescent="0.25">
      <c r="AA1038" s="2"/>
      <c r="AF1038" s="2"/>
      <c r="AG1038" s="2"/>
      <c r="AH1038" s="2"/>
      <c r="AI1038" s="2"/>
    </row>
    <row r="1039" spans="27:35" x14ac:dyDescent="0.25">
      <c r="AA1039" s="2"/>
      <c r="AF1039" s="2"/>
      <c r="AG1039" s="2"/>
      <c r="AH1039" s="2"/>
      <c r="AI1039" s="2"/>
    </row>
    <row r="1040" spans="27:35" x14ac:dyDescent="0.25">
      <c r="AA1040" s="2"/>
      <c r="AF1040" s="2"/>
      <c r="AG1040" s="2"/>
      <c r="AH1040" s="2"/>
      <c r="AI1040" s="2"/>
    </row>
    <row r="1041" spans="27:35" x14ac:dyDescent="0.25">
      <c r="AA1041" s="2"/>
      <c r="AF1041" s="2"/>
      <c r="AG1041" s="2"/>
      <c r="AH1041" s="2"/>
      <c r="AI1041" s="2"/>
    </row>
    <row r="1042" spans="27:35" x14ac:dyDescent="0.25">
      <c r="AA1042" s="2"/>
      <c r="AF1042" s="2"/>
      <c r="AG1042" s="2"/>
      <c r="AH1042" s="2"/>
      <c r="AI1042" s="2"/>
    </row>
    <row r="1043" spans="27:35" x14ac:dyDescent="0.25">
      <c r="AA1043" s="2"/>
      <c r="AF1043" s="2"/>
      <c r="AG1043" s="2"/>
      <c r="AH1043" s="2"/>
      <c r="AI1043" s="2"/>
    </row>
    <row r="1044" spans="27:35" x14ac:dyDescent="0.25">
      <c r="AA1044" s="2"/>
      <c r="AF1044" s="2"/>
      <c r="AG1044" s="2"/>
      <c r="AH1044" s="2"/>
      <c r="AI1044" s="2"/>
    </row>
    <row r="1045" spans="27:35" x14ac:dyDescent="0.25">
      <c r="AA1045" s="2"/>
      <c r="AF1045" s="2"/>
      <c r="AG1045" s="2"/>
      <c r="AH1045" s="2"/>
      <c r="AI1045" s="2"/>
    </row>
    <row r="1046" spans="27:35" x14ac:dyDescent="0.25">
      <c r="AA1046" s="2"/>
      <c r="AF1046" s="2"/>
      <c r="AG1046" s="2"/>
      <c r="AH1046" s="2"/>
      <c r="AI1046" s="2"/>
    </row>
    <row r="1047" spans="27:35" x14ac:dyDescent="0.25">
      <c r="AA1047" s="2"/>
      <c r="AF1047" s="2"/>
      <c r="AG1047" s="2"/>
      <c r="AH1047" s="2"/>
      <c r="AI1047" s="2"/>
    </row>
    <row r="1048" spans="27:35" x14ac:dyDescent="0.25">
      <c r="AA1048" s="2"/>
      <c r="AF1048" s="2"/>
      <c r="AG1048" s="2"/>
      <c r="AH1048" s="2"/>
      <c r="AI1048" s="2"/>
    </row>
    <row r="1049" spans="27:35" x14ac:dyDescent="0.25">
      <c r="AA1049" s="2"/>
      <c r="AF1049" s="2"/>
      <c r="AG1049" s="2"/>
      <c r="AH1049" s="2"/>
      <c r="AI1049" s="2"/>
    </row>
    <row r="1050" spans="27:35" x14ac:dyDescent="0.25">
      <c r="AA1050" s="2"/>
      <c r="AF1050" s="2"/>
      <c r="AG1050" s="2"/>
      <c r="AH1050" s="2"/>
      <c r="AI1050" s="2"/>
    </row>
    <row r="1051" spans="27:35" x14ac:dyDescent="0.25">
      <c r="AA1051" s="2"/>
      <c r="AF1051" s="2"/>
      <c r="AG1051" s="2"/>
      <c r="AH1051" s="2"/>
      <c r="AI1051" s="2"/>
    </row>
    <row r="1052" spans="27:35" x14ac:dyDescent="0.25">
      <c r="AA1052" s="2"/>
      <c r="AF1052" s="2"/>
      <c r="AG1052" s="2"/>
      <c r="AH1052" s="2"/>
      <c r="AI1052" s="2"/>
    </row>
    <row r="1053" spans="27:35" x14ac:dyDescent="0.25">
      <c r="AA1053" s="2"/>
      <c r="AF1053" s="2"/>
      <c r="AG1053" s="2"/>
      <c r="AH1053" s="2"/>
      <c r="AI1053" s="2"/>
    </row>
    <row r="1054" spans="27:35" x14ac:dyDescent="0.25">
      <c r="AA1054" s="2"/>
      <c r="AF1054" s="2"/>
      <c r="AG1054" s="2"/>
      <c r="AH1054" s="2"/>
      <c r="AI1054" s="2"/>
    </row>
    <row r="1055" spans="27:35" x14ac:dyDescent="0.25">
      <c r="AA1055" s="2"/>
      <c r="AF1055" s="2"/>
      <c r="AG1055" s="2"/>
      <c r="AH1055" s="2"/>
      <c r="AI1055" s="2"/>
    </row>
    <row r="1056" spans="27:35" x14ac:dyDescent="0.25">
      <c r="AA1056" s="2"/>
      <c r="AF1056" s="2"/>
      <c r="AG1056" s="2"/>
      <c r="AH1056" s="2"/>
      <c r="AI1056" s="2"/>
    </row>
    <row r="1057" spans="27:35" x14ac:dyDescent="0.25">
      <c r="AA1057" s="2"/>
      <c r="AF1057" s="2"/>
      <c r="AG1057" s="2"/>
      <c r="AH1057" s="2"/>
      <c r="AI1057" s="2"/>
    </row>
    <row r="1058" spans="27:35" x14ac:dyDescent="0.25">
      <c r="AA1058" s="2"/>
      <c r="AF1058" s="2"/>
      <c r="AG1058" s="2"/>
      <c r="AH1058" s="2"/>
      <c r="AI1058" s="2"/>
    </row>
    <row r="1059" spans="27:35" x14ac:dyDescent="0.25">
      <c r="AA1059" s="2"/>
      <c r="AF1059" s="2"/>
      <c r="AG1059" s="2"/>
      <c r="AH1059" s="2"/>
      <c r="AI1059" s="2"/>
    </row>
    <row r="1060" spans="27:35" x14ac:dyDescent="0.25">
      <c r="AA1060" s="2"/>
      <c r="AF1060" s="2"/>
      <c r="AG1060" s="2"/>
      <c r="AH1060" s="2"/>
      <c r="AI1060" s="2"/>
    </row>
    <row r="1061" spans="27:35" x14ac:dyDescent="0.25">
      <c r="AA1061" s="2"/>
      <c r="AF1061" s="2"/>
      <c r="AG1061" s="2"/>
      <c r="AH1061" s="2"/>
      <c r="AI1061" s="2"/>
    </row>
    <row r="1062" spans="27:35" x14ac:dyDescent="0.25">
      <c r="AA1062" s="2"/>
      <c r="AF1062" s="2"/>
      <c r="AG1062" s="2"/>
      <c r="AH1062" s="2"/>
      <c r="AI1062" s="2"/>
    </row>
    <row r="1063" spans="27:35" x14ac:dyDescent="0.25">
      <c r="AA1063" s="2"/>
      <c r="AF1063" s="2"/>
      <c r="AG1063" s="2"/>
      <c r="AH1063" s="2"/>
      <c r="AI1063" s="2"/>
    </row>
    <row r="1064" spans="27:35" x14ac:dyDescent="0.25">
      <c r="AA1064" s="2"/>
      <c r="AF1064" s="2"/>
      <c r="AG1064" s="2"/>
      <c r="AH1064" s="2"/>
      <c r="AI1064" s="2"/>
    </row>
    <row r="1065" spans="27:35" x14ac:dyDescent="0.25">
      <c r="AA1065" s="2"/>
      <c r="AF1065" s="2"/>
      <c r="AG1065" s="2"/>
      <c r="AH1065" s="2"/>
      <c r="AI1065" s="2"/>
    </row>
    <row r="1066" spans="27:35" x14ac:dyDescent="0.25">
      <c r="AA1066" s="2"/>
      <c r="AF1066" s="2"/>
      <c r="AG1066" s="2"/>
      <c r="AH1066" s="2"/>
      <c r="AI1066" s="2"/>
    </row>
    <row r="1067" spans="27:35" x14ac:dyDescent="0.25">
      <c r="AA1067" s="2"/>
      <c r="AF1067" s="2"/>
      <c r="AG1067" s="2"/>
      <c r="AH1067" s="2"/>
      <c r="AI1067" s="2"/>
    </row>
    <row r="1068" spans="27:35" x14ac:dyDescent="0.25">
      <c r="AA1068" s="2"/>
      <c r="AF1068" s="2"/>
      <c r="AG1068" s="2"/>
      <c r="AH1068" s="2"/>
      <c r="AI1068" s="2"/>
    </row>
    <row r="1069" spans="27:35" x14ac:dyDescent="0.25">
      <c r="AA1069" s="2"/>
      <c r="AF1069" s="2"/>
      <c r="AG1069" s="2"/>
      <c r="AH1069" s="2"/>
      <c r="AI1069" s="2"/>
    </row>
    <row r="1070" spans="27:35" x14ac:dyDescent="0.25">
      <c r="AA1070" s="2"/>
      <c r="AF1070" s="2"/>
      <c r="AG1070" s="2"/>
      <c r="AH1070" s="2"/>
      <c r="AI1070" s="2"/>
    </row>
    <row r="1071" spans="27:35" x14ac:dyDescent="0.25">
      <c r="AA1071" s="2"/>
      <c r="AF1071" s="2"/>
      <c r="AG1071" s="2"/>
      <c r="AH1071" s="2"/>
      <c r="AI1071" s="2"/>
    </row>
    <row r="1072" spans="27:35" x14ac:dyDescent="0.25">
      <c r="AA1072" s="2"/>
      <c r="AF1072" s="2"/>
      <c r="AG1072" s="2"/>
      <c r="AH1072" s="2"/>
      <c r="AI1072" s="2"/>
    </row>
    <row r="1073" spans="27:35" x14ac:dyDescent="0.25">
      <c r="AA1073" s="2"/>
      <c r="AF1073" s="2"/>
      <c r="AG1073" s="2"/>
      <c r="AH1073" s="2"/>
      <c r="AI1073" s="2"/>
    </row>
    <row r="1074" spans="27:35" x14ac:dyDescent="0.25">
      <c r="AA1074" s="2"/>
      <c r="AF1074" s="2"/>
      <c r="AG1074" s="2"/>
      <c r="AH1074" s="2"/>
      <c r="AI1074" s="2"/>
    </row>
    <row r="1075" spans="27:35" x14ac:dyDescent="0.25">
      <c r="AA1075" s="2"/>
      <c r="AF1075" s="2"/>
      <c r="AG1075" s="2"/>
      <c r="AH1075" s="2"/>
      <c r="AI1075" s="2"/>
    </row>
    <row r="1076" spans="27:35" x14ac:dyDescent="0.25">
      <c r="AA1076" s="2"/>
      <c r="AF1076" s="2"/>
      <c r="AG1076" s="2"/>
      <c r="AH1076" s="2"/>
      <c r="AI1076" s="2"/>
    </row>
    <row r="1077" spans="27:35" x14ac:dyDescent="0.25">
      <c r="AA1077" s="2"/>
      <c r="AF1077" s="2"/>
      <c r="AG1077" s="2"/>
      <c r="AH1077" s="2"/>
      <c r="AI1077" s="2"/>
    </row>
    <row r="1078" spans="27:35" x14ac:dyDescent="0.25">
      <c r="AA1078" s="2"/>
      <c r="AF1078" s="2"/>
      <c r="AG1078" s="2"/>
      <c r="AH1078" s="2"/>
      <c r="AI1078" s="2"/>
    </row>
    <row r="1079" spans="27:35" x14ac:dyDescent="0.25">
      <c r="AA1079" s="2"/>
      <c r="AF1079" s="2"/>
      <c r="AG1079" s="2"/>
      <c r="AH1079" s="2"/>
      <c r="AI1079" s="2"/>
    </row>
    <row r="1080" spans="27:35" x14ac:dyDescent="0.25">
      <c r="AA1080" s="2"/>
      <c r="AF1080" s="2"/>
      <c r="AG1080" s="2"/>
      <c r="AH1080" s="2"/>
      <c r="AI1080" s="2"/>
    </row>
    <row r="1081" spans="27:35" x14ac:dyDescent="0.25">
      <c r="AA1081" s="2"/>
      <c r="AF1081" s="2"/>
      <c r="AG1081" s="2"/>
      <c r="AH1081" s="2"/>
      <c r="AI1081" s="2"/>
    </row>
    <row r="1082" spans="27:35" x14ac:dyDescent="0.25">
      <c r="AA1082" s="2"/>
      <c r="AF1082" s="2"/>
      <c r="AG1082" s="2"/>
      <c r="AH1082" s="2"/>
      <c r="AI1082" s="2"/>
    </row>
    <row r="1083" spans="27:35" x14ac:dyDescent="0.25">
      <c r="AA1083" s="2"/>
      <c r="AF1083" s="2"/>
      <c r="AG1083" s="2"/>
      <c r="AH1083" s="2"/>
      <c r="AI1083" s="2"/>
    </row>
    <row r="1084" spans="27:35" x14ac:dyDescent="0.25">
      <c r="AA1084" s="2"/>
      <c r="AF1084" s="2"/>
      <c r="AG1084" s="2"/>
      <c r="AH1084" s="2"/>
      <c r="AI1084" s="2"/>
    </row>
    <row r="1085" spans="27:35" x14ac:dyDescent="0.25">
      <c r="AA1085" s="2"/>
      <c r="AF1085" s="2"/>
      <c r="AG1085" s="2"/>
      <c r="AH1085" s="2"/>
      <c r="AI1085" s="2"/>
    </row>
    <row r="1086" spans="27:35" x14ac:dyDescent="0.25">
      <c r="AA1086" s="2"/>
      <c r="AF1086" s="2"/>
      <c r="AG1086" s="2"/>
      <c r="AH1086" s="2"/>
      <c r="AI1086" s="2"/>
    </row>
    <row r="1087" spans="27:35" x14ac:dyDescent="0.25">
      <c r="AA1087" s="2"/>
      <c r="AF1087" s="2"/>
      <c r="AG1087" s="2"/>
      <c r="AH1087" s="2"/>
      <c r="AI1087" s="2"/>
    </row>
    <row r="1088" spans="27:35" x14ac:dyDescent="0.25">
      <c r="AA1088" s="2"/>
      <c r="AF1088" s="2"/>
      <c r="AG1088" s="2"/>
      <c r="AH1088" s="2"/>
      <c r="AI1088" s="2"/>
    </row>
    <row r="1089" spans="27:35" x14ac:dyDescent="0.25">
      <c r="AA1089" s="2"/>
      <c r="AF1089" s="2"/>
      <c r="AG1089" s="2"/>
      <c r="AH1089" s="2"/>
      <c r="AI1089" s="2"/>
    </row>
    <row r="1090" spans="27:35" x14ac:dyDescent="0.25">
      <c r="AA1090" s="2"/>
      <c r="AF1090" s="2"/>
      <c r="AG1090" s="2"/>
      <c r="AH1090" s="2"/>
      <c r="AI1090" s="2"/>
    </row>
    <row r="1091" spans="27:35" x14ac:dyDescent="0.25">
      <c r="AA1091" s="2"/>
      <c r="AF1091" s="2"/>
      <c r="AG1091" s="2"/>
      <c r="AH1091" s="2"/>
      <c r="AI1091" s="2"/>
    </row>
    <row r="1092" spans="27:35" x14ac:dyDescent="0.25">
      <c r="AA1092" s="2"/>
      <c r="AF1092" s="2"/>
      <c r="AG1092" s="2"/>
      <c r="AH1092" s="2"/>
      <c r="AI1092" s="2"/>
    </row>
    <row r="1093" spans="27:35" x14ac:dyDescent="0.25">
      <c r="AA1093" s="2"/>
      <c r="AF1093" s="2"/>
      <c r="AG1093" s="2"/>
      <c r="AH1093" s="2"/>
      <c r="AI1093" s="2"/>
    </row>
    <row r="1094" spans="27:35" x14ac:dyDescent="0.25">
      <c r="AA1094" s="2"/>
      <c r="AF1094" s="2"/>
      <c r="AG1094" s="2"/>
      <c r="AH1094" s="2"/>
      <c r="AI1094" s="2"/>
    </row>
    <row r="1095" spans="27:35" x14ac:dyDescent="0.25">
      <c r="AA1095" s="2"/>
      <c r="AF1095" s="2"/>
      <c r="AG1095" s="2"/>
      <c r="AH1095" s="2"/>
      <c r="AI1095" s="2"/>
    </row>
    <row r="1096" spans="27:35" x14ac:dyDescent="0.25">
      <c r="AA1096" s="2"/>
      <c r="AF1096" s="2"/>
      <c r="AG1096" s="2"/>
      <c r="AH1096" s="2"/>
      <c r="AI1096" s="2"/>
    </row>
    <row r="1097" spans="27:35" x14ac:dyDescent="0.25">
      <c r="AA1097" s="2"/>
      <c r="AF1097" s="2"/>
      <c r="AG1097" s="2"/>
      <c r="AH1097" s="2"/>
      <c r="AI1097" s="2"/>
    </row>
    <row r="1098" spans="27:35" x14ac:dyDescent="0.25">
      <c r="AA1098" s="2"/>
      <c r="AF1098" s="2"/>
      <c r="AG1098" s="2"/>
      <c r="AH1098" s="2"/>
      <c r="AI1098" s="2"/>
    </row>
    <row r="1099" spans="27:35" x14ac:dyDescent="0.25">
      <c r="AA1099" s="2"/>
      <c r="AF1099" s="2"/>
      <c r="AG1099" s="2"/>
      <c r="AH1099" s="2"/>
      <c r="AI1099" s="2"/>
    </row>
    <row r="1100" spans="27:35" x14ac:dyDescent="0.25">
      <c r="AA1100" s="2"/>
      <c r="AF1100" s="2"/>
      <c r="AG1100" s="2"/>
      <c r="AH1100" s="2"/>
      <c r="AI1100" s="2"/>
    </row>
    <row r="1101" spans="27:35" x14ac:dyDescent="0.25">
      <c r="AA1101" s="2"/>
      <c r="AF1101" s="2"/>
      <c r="AG1101" s="2"/>
      <c r="AH1101" s="2"/>
      <c r="AI1101" s="2"/>
    </row>
    <row r="1102" spans="27:35" x14ac:dyDescent="0.25">
      <c r="AA1102" s="2"/>
      <c r="AF1102" s="2"/>
      <c r="AG1102" s="2"/>
      <c r="AH1102" s="2"/>
      <c r="AI1102" s="2"/>
    </row>
    <row r="1103" spans="27:35" x14ac:dyDescent="0.25">
      <c r="AA1103" s="2"/>
      <c r="AF1103" s="2"/>
      <c r="AG1103" s="2"/>
      <c r="AH1103" s="2"/>
      <c r="AI1103" s="2"/>
    </row>
    <row r="1104" spans="27:35" x14ac:dyDescent="0.25">
      <c r="AA1104" s="2"/>
      <c r="AF1104" s="2"/>
      <c r="AG1104" s="2"/>
      <c r="AH1104" s="2"/>
      <c r="AI1104" s="2"/>
    </row>
    <row r="1105" spans="27:35" x14ac:dyDescent="0.25">
      <c r="AA1105" s="2"/>
      <c r="AF1105" s="2"/>
      <c r="AG1105" s="2"/>
      <c r="AH1105" s="2"/>
      <c r="AI1105" s="2"/>
    </row>
    <row r="1106" spans="27:35" x14ac:dyDescent="0.25">
      <c r="AA1106" s="2"/>
      <c r="AF1106" s="2"/>
      <c r="AG1106" s="2"/>
      <c r="AH1106" s="2"/>
      <c r="AI1106" s="2"/>
    </row>
    <row r="1107" spans="27:35" x14ac:dyDescent="0.25">
      <c r="AA1107" s="2"/>
      <c r="AF1107" s="2"/>
      <c r="AG1107" s="2"/>
      <c r="AH1107" s="2"/>
      <c r="AI1107" s="2"/>
    </row>
    <row r="1108" spans="27:35" x14ac:dyDescent="0.25">
      <c r="AA1108" s="2"/>
      <c r="AF1108" s="2"/>
      <c r="AG1108" s="2"/>
      <c r="AH1108" s="2"/>
      <c r="AI1108" s="2"/>
    </row>
    <row r="1109" spans="27:35" x14ac:dyDescent="0.25">
      <c r="AA1109" s="2"/>
      <c r="AF1109" s="2"/>
      <c r="AG1109" s="2"/>
      <c r="AH1109" s="2"/>
      <c r="AI1109" s="2"/>
    </row>
    <row r="1110" spans="27:35" x14ac:dyDescent="0.25">
      <c r="AA1110" s="2"/>
      <c r="AF1110" s="2"/>
      <c r="AG1110" s="2"/>
      <c r="AH1110" s="2"/>
      <c r="AI1110" s="2"/>
    </row>
    <row r="1111" spans="27:35" x14ac:dyDescent="0.25">
      <c r="AA1111" s="2"/>
      <c r="AF1111" s="2"/>
      <c r="AG1111" s="2"/>
      <c r="AH1111" s="2"/>
      <c r="AI1111" s="2"/>
    </row>
    <row r="1112" spans="27:35" x14ac:dyDescent="0.25">
      <c r="AA1112" s="2"/>
      <c r="AF1112" s="2"/>
      <c r="AG1112" s="2"/>
      <c r="AH1112" s="2"/>
      <c r="AI1112" s="2"/>
    </row>
    <row r="1113" spans="27:35" x14ac:dyDescent="0.25">
      <c r="AA1113" s="2"/>
      <c r="AF1113" s="2"/>
      <c r="AG1113" s="2"/>
      <c r="AH1113" s="2"/>
      <c r="AI1113" s="2"/>
    </row>
    <row r="1114" spans="27:35" x14ac:dyDescent="0.25">
      <c r="AA1114" s="2"/>
      <c r="AF1114" s="2"/>
      <c r="AG1114" s="2"/>
      <c r="AH1114" s="2"/>
      <c r="AI1114" s="2"/>
    </row>
    <row r="1115" spans="27:35" x14ac:dyDescent="0.25">
      <c r="AA1115" s="2"/>
      <c r="AF1115" s="2"/>
      <c r="AG1115" s="2"/>
      <c r="AH1115" s="2"/>
      <c r="AI1115" s="2"/>
    </row>
    <row r="1116" spans="27:35" x14ac:dyDescent="0.25">
      <c r="AA1116" s="2"/>
      <c r="AF1116" s="2"/>
      <c r="AG1116" s="2"/>
      <c r="AH1116" s="2"/>
      <c r="AI1116" s="2"/>
    </row>
    <row r="1117" spans="27:35" x14ac:dyDescent="0.25">
      <c r="AA1117" s="2"/>
      <c r="AF1117" s="2"/>
      <c r="AG1117" s="2"/>
      <c r="AH1117" s="2"/>
      <c r="AI1117" s="2"/>
    </row>
    <row r="1118" spans="27:35" x14ac:dyDescent="0.25">
      <c r="AA1118" s="2"/>
      <c r="AF1118" s="2"/>
      <c r="AG1118" s="2"/>
      <c r="AH1118" s="2"/>
      <c r="AI1118" s="2"/>
    </row>
    <row r="1119" spans="27:35" x14ac:dyDescent="0.25">
      <c r="AA1119" s="2"/>
      <c r="AF1119" s="2"/>
      <c r="AG1119" s="2"/>
      <c r="AH1119" s="2"/>
      <c r="AI1119" s="2"/>
    </row>
    <row r="1120" spans="27:35" x14ac:dyDescent="0.25">
      <c r="AA1120" s="2"/>
      <c r="AF1120" s="2"/>
      <c r="AG1120" s="2"/>
      <c r="AH1120" s="2"/>
      <c r="AI1120" s="2"/>
    </row>
    <row r="1121" spans="27:35" x14ac:dyDescent="0.25">
      <c r="AA1121" s="2"/>
      <c r="AF1121" s="2"/>
      <c r="AG1121" s="2"/>
      <c r="AH1121" s="2"/>
      <c r="AI1121" s="2"/>
    </row>
    <row r="1122" spans="27:35" x14ac:dyDescent="0.25">
      <c r="AA1122" s="2"/>
      <c r="AF1122" s="2"/>
      <c r="AG1122" s="2"/>
      <c r="AH1122" s="2"/>
      <c r="AI1122" s="2"/>
    </row>
    <row r="1123" spans="27:35" x14ac:dyDescent="0.25">
      <c r="AA1123" s="2"/>
      <c r="AF1123" s="2"/>
      <c r="AG1123" s="2"/>
      <c r="AH1123" s="2"/>
      <c r="AI1123" s="2"/>
    </row>
    <row r="1124" spans="27:35" x14ac:dyDescent="0.25">
      <c r="AA1124" s="2"/>
      <c r="AF1124" s="2"/>
      <c r="AG1124" s="2"/>
      <c r="AH1124" s="2"/>
      <c r="AI1124" s="2"/>
    </row>
    <row r="1125" spans="27:35" x14ac:dyDescent="0.25">
      <c r="AA1125" s="2"/>
      <c r="AF1125" s="2"/>
      <c r="AG1125" s="2"/>
      <c r="AH1125" s="2"/>
      <c r="AI1125" s="2"/>
    </row>
    <row r="1126" spans="27:35" x14ac:dyDescent="0.25">
      <c r="AA1126" s="2"/>
      <c r="AF1126" s="2"/>
      <c r="AG1126" s="2"/>
      <c r="AH1126" s="2"/>
      <c r="AI1126" s="2"/>
    </row>
    <row r="1127" spans="27:35" x14ac:dyDescent="0.25">
      <c r="AA1127" s="2"/>
      <c r="AF1127" s="2"/>
      <c r="AG1127" s="2"/>
      <c r="AH1127" s="2"/>
      <c r="AI1127" s="2"/>
    </row>
    <row r="1128" spans="27:35" x14ac:dyDescent="0.25">
      <c r="AA1128" s="2"/>
      <c r="AF1128" s="2"/>
      <c r="AG1128" s="2"/>
      <c r="AH1128" s="2"/>
      <c r="AI1128" s="2"/>
    </row>
    <row r="1129" spans="27:35" x14ac:dyDescent="0.25">
      <c r="AA1129" s="2"/>
      <c r="AF1129" s="2"/>
      <c r="AG1129" s="2"/>
      <c r="AH1129" s="2"/>
      <c r="AI1129" s="2"/>
    </row>
    <row r="1130" spans="27:35" x14ac:dyDescent="0.25">
      <c r="AA1130" s="2"/>
      <c r="AF1130" s="2"/>
      <c r="AG1130" s="2"/>
      <c r="AH1130" s="2"/>
      <c r="AI1130" s="2"/>
    </row>
    <row r="1131" spans="27:35" x14ac:dyDescent="0.25">
      <c r="AA1131" s="2"/>
      <c r="AF1131" s="2"/>
      <c r="AG1131" s="2"/>
      <c r="AH1131" s="2"/>
      <c r="AI1131" s="2"/>
    </row>
    <row r="1132" spans="27:35" x14ac:dyDescent="0.25">
      <c r="AA1132" s="2"/>
      <c r="AF1132" s="2"/>
      <c r="AG1132" s="2"/>
      <c r="AH1132" s="2"/>
      <c r="AI1132" s="2"/>
    </row>
    <row r="1133" spans="27:35" x14ac:dyDescent="0.25">
      <c r="AA1133" s="2"/>
      <c r="AF1133" s="2"/>
      <c r="AG1133" s="2"/>
      <c r="AH1133" s="2"/>
      <c r="AI1133" s="2"/>
    </row>
    <row r="1134" spans="27:35" x14ac:dyDescent="0.25">
      <c r="AA1134" s="2"/>
      <c r="AF1134" s="2"/>
      <c r="AG1134" s="2"/>
      <c r="AH1134" s="2"/>
      <c r="AI1134" s="2"/>
    </row>
    <row r="1135" spans="27:35" x14ac:dyDescent="0.25">
      <c r="AA1135" s="2"/>
      <c r="AF1135" s="2"/>
      <c r="AG1135" s="2"/>
      <c r="AH1135" s="2"/>
      <c r="AI1135" s="2"/>
    </row>
    <row r="1136" spans="27:35" x14ac:dyDescent="0.25">
      <c r="AA1136" s="2"/>
      <c r="AF1136" s="2"/>
      <c r="AG1136" s="2"/>
      <c r="AH1136" s="2"/>
      <c r="AI1136" s="2"/>
    </row>
    <row r="1137" spans="27:35" x14ac:dyDescent="0.25">
      <c r="AA1137" s="2"/>
      <c r="AF1137" s="2"/>
      <c r="AG1137" s="2"/>
      <c r="AH1137" s="2"/>
      <c r="AI1137" s="2"/>
    </row>
    <row r="1138" spans="27:35" x14ac:dyDescent="0.25">
      <c r="AA1138" s="2"/>
      <c r="AF1138" s="2"/>
      <c r="AG1138" s="2"/>
      <c r="AH1138" s="2"/>
      <c r="AI1138" s="2"/>
    </row>
    <row r="1139" spans="27:35" x14ac:dyDescent="0.25">
      <c r="AA1139" s="2"/>
      <c r="AF1139" s="2"/>
      <c r="AG1139" s="2"/>
      <c r="AH1139" s="2"/>
      <c r="AI1139" s="2"/>
    </row>
    <row r="1140" spans="27:35" x14ac:dyDescent="0.25">
      <c r="AA1140" s="2"/>
      <c r="AF1140" s="2"/>
      <c r="AG1140" s="2"/>
      <c r="AH1140" s="2"/>
      <c r="AI1140" s="2"/>
    </row>
    <row r="1141" spans="27:35" x14ac:dyDescent="0.25">
      <c r="AA1141" s="2"/>
      <c r="AF1141" s="2"/>
      <c r="AG1141" s="2"/>
      <c r="AH1141" s="2"/>
      <c r="AI1141" s="2"/>
    </row>
    <row r="1142" spans="27:35" x14ac:dyDescent="0.25">
      <c r="AA1142" s="2"/>
      <c r="AF1142" s="2"/>
      <c r="AG1142" s="2"/>
      <c r="AH1142" s="2"/>
      <c r="AI1142" s="2"/>
    </row>
    <row r="1143" spans="27:35" x14ac:dyDescent="0.25">
      <c r="AA1143" s="2"/>
      <c r="AF1143" s="2"/>
      <c r="AG1143" s="2"/>
      <c r="AH1143" s="2"/>
      <c r="AI1143" s="2"/>
    </row>
    <row r="1144" spans="27:35" x14ac:dyDescent="0.25">
      <c r="AA1144" s="2"/>
      <c r="AF1144" s="2"/>
      <c r="AG1144" s="2"/>
      <c r="AH1144" s="2"/>
      <c r="AI1144" s="2"/>
    </row>
    <row r="1145" spans="27:35" x14ac:dyDescent="0.25">
      <c r="AA1145" s="2"/>
      <c r="AF1145" s="2"/>
      <c r="AG1145" s="2"/>
      <c r="AH1145" s="2"/>
      <c r="AI1145" s="2"/>
    </row>
    <row r="1146" spans="27:35" x14ac:dyDescent="0.25">
      <c r="AA1146" s="2"/>
      <c r="AF1146" s="2"/>
      <c r="AG1146" s="2"/>
      <c r="AH1146" s="2"/>
      <c r="AI1146" s="2"/>
    </row>
    <row r="1147" spans="27:35" x14ac:dyDescent="0.25">
      <c r="AA1147" s="2"/>
      <c r="AF1147" s="2"/>
      <c r="AG1147" s="2"/>
      <c r="AH1147" s="2"/>
      <c r="AI1147" s="2"/>
    </row>
    <row r="1148" spans="27:35" x14ac:dyDescent="0.25">
      <c r="AA1148" s="2"/>
      <c r="AF1148" s="2"/>
      <c r="AG1148" s="2"/>
      <c r="AH1148" s="2"/>
      <c r="AI1148" s="2"/>
    </row>
    <row r="1149" spans="27:35" x14ac:dyDescent="0.25">
      <c r="AA1149" s="2"/>
      <c r="AF1149" s="2"/>
      <c r="AG1149" s="2"/>
      <c r="AH1149" s="2"/>
      <c r="AI1149" s="2"/>
    </row>
    <row r="1150" spans="27:35" x14ac:dyDescent="0.25">
      <c r="AA1150" s="2"/>
      <c r="AF1150" s="2"/>
      <c r="AG1150" s="2"/>
      <c r="AH1150" s="2"/>
      <c r="AI1150" s="2"/>
    </row>
    <row r="1151" spans="27:35" x14ac:dyDescent="0.25">
      <c r="AA1151" s="2"/>
      <c r="AF1151" s="2"/>
      <c r="AG1151" s="2"/>
      <c r="AH1151" s="2"/>
      <c r="AI1151" s="2"/>
    </row>
    <row r="1152" spans="27:35" x14ac:dyDescent="0.25">
      <c r="AA1152" s="2"/>
      <c r="AF1152" s="2"/>
      <c r="AG1152" s="2"/>
      <c r="AH1152" s="2"/>
      <c r="AI1152" s="2"/>
    </row>
    <row r="1153" spans="27:35" x14ac:dyDescent="0.25">
      <c r="AA1153" s="2"/>
      <c r="AF1153" s="2"/>
      <c r="AG1153" s="2"/>
      <c r="AH1153" s="2"/>
      <c r="AI1153" s="2"/>
    </row>
    <row r="1154" spans="27:35" x14ac:dyDescent="0.25">
      <c r="AA1154" s="2"/>
      <c r="AF1154" s="2"/>
      <c r="AG1154" s="2"/>
      <c r="AH1154" s="2"/>
      <c r="AI1154" s="2"/>
    </row>
    <row r="1155" spans="27:35" x14ac:dyDescent="0.25">
      <c r="AA1155" s="2"/>
      <c r="AF1155" s="2"/>
      <c r="AG1155" s="2"/>
      <c r="AH1155" s="2"/>
      <c r="AI1155" s="2"/>
    </row>
    <row r="1156" spans="27:35" x14ac:dyDescent="0.25">
      <c r="AA1156" s="2"/>
      <c r="AF1156" s="2"/>
      <c r="AG1156" s="2"/>
      <c r="AH1156" s="2"/>
      <c r="AI1156" s="2"/>
    </row>
    <row r="1157" spans="27:35" x14ac:dyDescent="0.25">
      <c r="AA1157" s="2"/>
      <c r="AF1157" s="2"/>
      <c r="AG1157" s="2"/>
      <c r="AH1157" s="2"/>
      <c r="AI1157" s="2"/>
    </row>
    <row r="1158" spans="27:35" x14ac:dyDescent="0.25">
      <c r="AA1158" s="2"/>
      <c r="AF1158" s="2"/>
      <c r="AG1158" s="2"/>
      <c r="AH1158" s="2"/>
      <c r="AI1158" s="2"/>
    </row>
    <row r="1159" spans="27:35" x14ac:dyDescent="0.25">
      <c r="AA1159" s="2"/>
      <c r="AF1159" s="2"/>
      <c r="AG1159" s="2"/>
      <c r="AH1159" s="2"/>
      <c r="AI1159" s="2"/>
    </row>
    <row r="1160" spans="27:35" x14ac:dyDescent="0.25">
      <c r="AA1160" s="2"/>
      <c r="AF1160" s="2"/>
      <c r="AG1160" s="2"/>
      <c r="AH1160" s="2"/>
      <c r="AI1160" s="2"/>
    </row>
    <row r="1161" spans="27:35" x14ac:dyDescent="0.25">
      <c r="AA1161" s="2"/>
      <c r="AF1161" s="2"/>
      <c r="AG1161" s="2"/>
      <c r="AH1161" s="2"/>
      <c r="AI1161" s="2"/>
    </row>
    <row r="1162" spans="27:35" x14ac:dyDescent="0.25">
      <c r="AA1162" s="2"/>
      <c r="AF1162" s="2"/>
      <c r="AG1162" s="2"/>
      <c r="AH1162" s="2"/>
      <c r="AI1162" s="2"/>
    </row>
    <row r="1163" spans="27:35" x14ac:dyDescent="0.25">
      <c r="AA1163" s="2"/>
      <c r="AF1163" s="2"/>
      <c r="AG1163" s="2"/>
      <c r="AH1163" s="2"/>
      <c r="AI1163" s="2"/>
    </row>
    <row r="1164" spans="27:35" x14ac:dyDescent="0.25">
      <c r="AA1164" s="2"/>
      <c r="AF1164" s="2"/>
      <c r="AG1164" s="2"/>
      <c r="AH1164" s="2"/>
      <c r="AI1164" s="2"/>
    </row>
    <row r="1165" spans="27:35" x14ac:dyDescent="0.25">
      <c r="AA1165" s="2"/>
      <c r="AF1165" s="2"/>
      <c r="AG1165" s="2"/>
      <c r="AH1165" s="2"/>
      <c r="AI1165" s="2"/>
    </row>
    <row r="1166" spans="27:35" x14ac:dyDescent="0.25">
      <c r="AA1166" s="2"/>
      <c r="AF1166" s="2"/>
      <c r="AG1166" s="2"/>
      <c r="AH1166" s="2"/>
      <c r="AI1166" s="2"/>
    </row>
    <row r="1167" spans="27:35" x14ac:dyDescent="0.25">
      <c r="AA1167" s="2"/>
      <c r="AF1167" s="2"/>
      <c r="AG1167" s="2"/>
      <c r="AH1167" s="2"/>
      <c r="AI1167" s="2"/>
    </row>
    <row r="1168" spans="27:35" x14ac:dyDescent="0.25">
      <c r="AA1168" s="2"/>
      <c r="AF1168" s="2"/>
      <c r="AG1168" s="2"/>
      <c r="AH1168" s="2"/>
      <c r="AI1168" s="2"/>
    </row>
    <row r="1169" spans="27:35" x14ac:dyDescent="0.25">
      <c r="AA1169" s="2"/>
      <c r="AF1169" s="2"/>
      <c r="AG1169" s="2"/>
      <c r="AH1169" s="2"/>
      <c r="AI1169" s="2"/>
    </row>
    <row r="1170" spans="27:35" x14ac:dyDescent="0.25">
      <c r="AA1170" s="2"/>
      <c r="AF1170" s="2"/>
      <c r="AG1170" s="2"/>
      <c r="AH1170" s="2"/>
      <c r="AI1170" s="2"/>
    </row>
    <row r="1171" spans="27:35" x14ac:dyDescent="0.25">
      <c r="AA1171" s="2"/>
      <c r="AF1171" s="2"/>
      <c r="AG1171" s="2"/>
      <c r="AH1171" s="2"/>
      <c r="AI1171" s="2"/>
    </row>
    <row r="1172" spans="27:35" x14ac:dyDescent="0.25">
      <c r="AA1172" s="2"/>
      <c r="AF1172" s="2"/>
      <c r="AG1172" s="2"/>
      <c r="AH1172" s="2"/>
      <c r="AI1172" s="2"/>
    </row>
    <row r="1173" spans="27:35" x14ac:dyDescent="0.25">
      <c r="AA1173" s="2"/>
      <c r="AF1173" s="2"/>
      <c r="AG1173" s="2"/>
      <c r="AH1173" s="2"/>
      <c r="AI1173" s="2"/>
    </row>
    <row r="1174" spans="27:35" x14ac:dyDescent="0.25">
      <c r="AA1174" s="2"/>
      <c r="AF1174" s="2"/>
      <c r="AG1174" s="2"/>
      <c r="AH1174" s="2"/>
      <c r="AI1174" s="2"/>
    </row>
    <row r="1175" spans="27:35" x14ac:dyDescent="0.25">
      <c r="AA1175" s="2"/>
      <c r="AF1175" s="2"/>
      <c r="AG1175" s="2"/>
      <c r="AH1175" s="2"/>
      <c r="AI1175" s="2"/>
    </row>
    <row r="1176" spans="27:35" x14ac:dyDescent="0.25">
      <c r="AA1176" s="2"/>
      <c r="AF1176" s="2"/>
      <c r="AG1176" s="2"/>
      <c r="AH1176" s="2"/>
      <c r="AI1176" s="2"/>
    </row>
    <row r="1177" spans="27:35" x14ac:dyDescent="0.25">
      <c r="AA1177" s="2"/>
      <c r="AF1177" s="2"/>
      <c r="AG1177" s="2"/>
      <c r="AH1177" s="2"/>
      <c r="AI1177" s="2"/>
    </row>
    <row r="1178" spans="27:35" x14ac:dyDescent="0.25">
      <c r="AA1178" s="2"/>
      <c r="AF1178" s="2"/>
      <c r="AG1178" s="2"/>
      <c r="AH1178" s="2"/>
      <c r="AI1178" s="2"/>
    </row>
    <row r="1179" spans="27:35" x14ac:dyDescent="0.25">
      <c r="AA1179" s="2"/>
      <c r="AF1179" s="2"/>
      <c r="AG1179" s="2"/>
      <c r="AH1179" s="2"/>
      <c r="AI1179" s="2"/>
    </row>
    <row r="1180" spans="27:35" x14ac:dyDescent="0.25">
      <c r="AA1180" s="2"/>
      <c r="AF1180" s="2"/>
      <c r="AG1180" s="2"/>
      <c r="AH1180" s="2"/>
      <c r="AI1180" s="2"/>
    </row>
    <row r="1181" spans="27:35" x14ac:dyDescent="0.25">
      <c r="AA1181" s="2"/>
      <c r="AF1181" s="2"/>
      <c r="AG1181" s="2"/>
      <c r="AH1181" s="2"/>
      <c r="AI1181" s="2"/>
    </row>
    <row r="1182" spans="27:35" x14ac:dyDescent="0.25">
      <c r="AA1182" s="2"/>
      <c r="AF1182" s="2"/>
      <c r="AG1182" s="2"/>
      <c r="AH1182" s="2"/>
      <c r="AI1182" s="2"/>
    </row>
    <row r="1183" spans="27:35" x14ac:dyDescent="0.25">
      <c r="AA1183" s="2"/>
      <c r="AF1183" s="2"/>
      <c r="AG1183" s="2"/>
      <c r="AH1183" s="2"/>
      <c r="AI1183" s="2"/>
    </row>
    <row r="1184" spans="27:35" x14ac:dyDescent="0.25">
      <c r="AA1184" s="2"/>
      <c r="AF1184" s="2"/>
      <c r="AG1184" s="2"/>
      <c r="AH1184" s="2"/>
      <c r="AI1184" s="2"/>
    </row>
    <row r="1185" spans="27:35" x14ac:dyDescent="0.25">
      <c r="AA1185" s="2"/>
      <c r="AF1185" s="2"/>
      <c r="AG1185" s="2"/>
      <c r="AH1185" s="2"/>
      <c r="AI1185" s="2"/>
    </row>
    <row r="1186" spans="27:35" x14ac:dyDescent="0.25">
      <c r="AA1186" s="2"/>
      <c r="AF1186" s="2"/>
      <c r="AG1186" s="2"/>
      <c r="AH1186" s="2"/>
      <c r="AI1186" s="2"/>
    </row>
    <row r="1187" spans="27:35" x14ac:dyDescent="0.25">
      <c r="AA1187" s="2"/>
      <c r="AF1187" s="2"/>
      <c r="AG1187" s="2"/>
      <c r="AH1187" s="2"/>
      <c r="AI1187" s="2"/>
    </row>
    <row r="1188" spans="27:35" x14ac:dyDescent="0.25">
      <c r="AA1188" s="2"/>
      <c r="AF1188" s="2"/>
      <c r="AG1188" s="2"/>
      <c r="AH1188" s="2"/>
      <c r="AI1188" s="2"/>
    </row>
    <row r="1189" spans="27:35" x14ac:dyDescent="0.25">
      <c r="AA1189" s="2"/>
      <c r="AF1189" s="2"/>
      <c r="AG1189" s="2"/>
      <c r="AH1189" s="2"/>
      <c r="AI1189" s="2"/>
    </row>
    <row r="1190" spans="27:35" x14ac:dyDescent="0.25">
      <c r="AA1190" s="2"/>
      <c r="AF1190" s="2"/>
      <c r="AG1190" s="2"/>
      <c r="AH1190" s="2"/>
      <c r="AI1190" s="2"/>
    </row>
    <row r="1191" spans="27:35" x14ac:dyDescent="0.25">
      <c r="AA1191" s="2"/>
      <c r="AF1191" s="2"/>
      <c r="AG1191" s="2"/>
      <c r="AH1191" s="2"/>
      <c r="AI1191" s="2"/>
    </row>
    <row r="1192" spans="27:35" x14ac:dyDescent="0.25">
      <c r="AA1192" s="2"/>
      <c r="AF1192" s="2"/>
      <c r="AG1192" s="2"/>
      <c r="AH1192" s="2"/>
      <c r="AI1192" s="2"/>
    </row>
    <row r="1193" spans="27:35" x14ac:dyDescent="0.25">
      <c r="AA1193" s="2"/>
      <c r="AF1193" s="2"/>
      <c r="AG1193" s="2"/>
      <c r="AH1193" s="2"/>
      <c r="AI1193" s="2"/>
    </row>
    <row r="1194" spans="27:35" x14ac:dyDescent="0.25">
      <c r="AA1194" s="2"/>
      <c r="AF1194" s="2"/>
      <c r="AG1194" s="2"/>
      <c r="AH1194" s="2"/>
      <c r="AI1194" s="2"/>
    </row>
    <row r="1195" spans="27:35" x14ac:dyDescent="0.25">
      <c r="AA1195" s="2"/>
      <c r="AF1195" s="2"/>
      <c r="AG1195" s="2"/>
      <c r="AH1195" s="2"/>
      <c r="AI1195" s="2"/>
    </row>
    <row r="1196" spans="27:35" x14ac:dyDescent="0.25">
      <c r="AA1196" s="2"/>
      <c r="AF1196" s="2"/>
      <c r="AG1196" s="2"/>
      <c r="AH1196" s="2"/>
      <c r="AI1196" s="2"/>
    </row>
    <row r="1197" spans="27:35" x14ac:dyDescent="0.25">
      <c r="AA1197" s="2"/>
      <c r="AF1197" s="2"/>
      <c r="AG1197" s="2"/>
      <c r="AH1197" s="2"/>
      <c r="AI1197" s="2"/>
    </row>
    <row r="1198" spans="27:35" x14ac:dyDescent="0.25">
      <c r="AA1198" s="2"/>
      <c r="AF1198" s="2"/>
      <c r="AG1198" s="2"/>
      <c r="AH1198" s="2"/>
      <c r="AI1198" s="2"/>
    </row>
    <row r="1199" spans="27:35" x14ac:dyDescent="0.25">
      <c r="AA1199" s="2"/>
      <c r="AF1199" s="2"/>
      <c r="AG1199" s="2"/>
      <c r="AH1199" s="2"/>
      <c r="AI1199" s="2"/>
    </row>
    <row r="1200" spans="27:35" x14ac:dyDescent="0.25">
      <c r="AA1200" s="2"/>
      <c r="AF1200" s="2"/>
      <c r="AG1200" s="2"/>
      <c r="AH1200" s="2"/>
      <c r="AI1200" s="2"/>
    </row>
    <row r="1201" spans="27:35" x14ac:dyDescent="0.25">
      <c r="AA1201" s="2"/>
      <c r="AF1201" s="2"/>
      <c r="AG1201" s="2"/>
      <c r="AH1201" s="2"/>
      <c r="AI1201" s="2"/>
    </row>
    <row r="1202" spans="27:35" x14ac:dyDescent="0.25">
      <c r="AA1202" s="2"/>
      <c r="AF1202" s="2"/>
      <c r="AG1202" s="2"/>
      <c r="AH1202" s="2"/>
      <c r="AI1202" s="2"/>
    </row>
    <row r="1203" spans="27:35" x14ac:dyDescent="0.25">
      <c r="AA1203" s="2"/>
      <c r="AF1203" s="2"/>
      <c r="AG1203" s="2"/>
      <c r="AH1203" s="2"/>
      <c r="AI1203" s="2"/>
    </row>
    <row r="1204" spans="27:35" x14ac:dyDescent="0.25">
      <c r="AA1204" s="2"/>
      <c r="AF1204" s="2"/>
      <c r="AG1204" s="2"/>
      <c r="AH1204" s="2"/>
      <c r="AI1204" s="2"/>
    </row>
    <row r="1205" spans="27:35" x14ac:dyDescent="0.25">
      <c r="AA1205" s="2"/>
      <c r="AF1205" s="2"/>
      <c r="AG1205" s="2"/>
      <c r="AH1205" s="2"/>
      <c r="AI1205" s="2"/>
    </row>
    <row r="1206" spans="27:35" x14ac:dyDescent="0.25">
      <c r="AA1206" s="2"/>
      <c r="AF1206" s="2"/>
      <c r="AG1206" s="2"/>
      <c r="AH1206" s="2"/>
      <c r="AI1206" s="2"/>
    </row>
    <row r="1207" spans="27:35" x14ac:dyDescent="0.25">
      <c r="AA1207" s="2"/>
      <c r="AF1207" s="2"/>
      <c r="AG1207" s="2"/>
      <c r="AH1207" s="2"/>
      <c r="AI1207" s="2"/>
    </row>
    <row r="1208" spans="27:35" x14ac:dyDescent="0.25">
      <c r="AA1208" s="2"/>
      <c r="AF1208" s="2"/>
      <c r="AG1208" s="2"/>
      <c r="AH1208" s="2"/>
      <c r="AI1208" s="2"/>
    </row>
    <row r="1209" spans="27:35" x14ac:dyDescent="0.25">
      <c r="AA1209" s="2"/>
      <c r="AF1209" s="2"/>
      <c r="AG1209" s="2"/>
      <c r="AH1209" s="2"/>
      <c r="AI1209" s="2"/>
    </row>
    <row r="1210" spans="27:35" x14ac:dyDescent="0.25">
      <c r="AA1210" s="2"/>
      <c r="AF1210" s="2"/>
      <c r="AG1210" s="2"/>
      <c r="AH1210" s="2"/>
      <c r="AI1210" s="2"/>
    </row>
    <row r="1211" spans="27:35" x14ac:dyDescent="0.25">
      <c r="AA1211" s="2"/>
      <c r="AF1211" s="2"/>
      <c r="AG1211" s="2"/>
      <c r="AH1211" s="2"/>
      <c r="AI1211" s="2"/>
    </row>
    <row r="1212" spans="27:35" x14ac:dyDescent="0.25">
      <c r="AA1212" s="2"/>
      <c r="AF1212" s="2"/>
      <c r="AG1212" s="2"/>
      <c r="AH1212" s="2"/>
      <c r="AI1212" s="2"/>
    </row>
    <row r="1213" spans="27:35" x14ac:dyDescent="0.25">
      <c r="AA1213" s="2"/>
      <c r="AF1213" s="2"/>
      <c r="AG1213" s="2"/>
      <c r="AH1213" s="2"/>
      <c r="AI1213" s="2"/>
    </row>
    <row r="1214" spans="27:35" x14ac:dyDescent="0.25">
      <c r="AA1214" s="2"/>
      <c r="AF1214" s="2"/>
      <c r="AG1214" s="2"/>
      <c r="AH1214" s="2"/>
      <c r="AI1214" s="2"/>
    </row>
    <row r="1215" spans="27:35" x14ac:dyDescent="0.25">
      <c r="AA1215" s="2"/>
      <c r="AF1215" s="2"/>
      <c r="AG1215" s="2"/>
      <c r="AH1215" s="2"/>
      <c r="AI1215" s="2"/>
    </row>
    <row r="1216" spans="27:35" x14ac:dyDescent="0.25">
      <c r="AA1216" s="2"/>
      <c r="AF1216" s="2"/>
      <c r="AG1216" s="2"/>
      <c r="AH1216" s="2"/>
      <c r="AI1216" s="2"/>
    </row>
    <row r="1217" spans="27:35" x14ac:dyDescent="0.25">
      <c r="AA1217" s="2"/>
      <c r="AF1217" s="2"/>
      <c r="AG1217" s="2"/>
      <c r="AH1217" s="2"/>
      <c r="AI1217" s="2"/>
    </row>
    <row r="1218" spans="27:35" x14ac:dyDescent="0.25">
      <c r="AA1218" s="2"/>
      <c r="AF1218" s="2"/>
      <c r="AG1218" s="2"/>
      <c r="AH1218" s="2"/>
      <c r="AI1218" s="2"/>
    </row>
    <row r="1219" spans="27:35" x14ac:dyDescent="0.25">
      <c r="AA1219" s="2"/>
      <c r="AF1219" s="2"/>
      <c r="AG1219" s="2"/>
      <c r="AH1219" s="2"/>
      <c r="AI1219" s="2"/>
    </row>
    <row r="1220" spans="27:35" x14ac:dyDescent="0.25">
      <c r="AA1220" s="2"/>
      <c r="AF1220" s="2"/>
      <c r="AG1220" s="2"/>
      <c r="AH1220" s="2"/>
      <c r="AI1220" s="2"/>
    </row>
    <row r="1221" spans="27:35" x14ac:dyDescent="0.25">
      <c r="AA1221" s="2"/>
      <c r="AF1221" s="2"/>
      <c r="AG1221" s="2"/>
      <c r="AH1221" s="2"/>
      <c r="AI1221" s="2"/>
    </row>
    <row r="1222" spans="27:35" x14ac:dyDescent="0.25">
      <c r="AA1222" s="2"/>
      <c r="AF1222" s="2"/>
      <c r="AG1222" s="2"/>
      <c r="AH1222" s="2"/>
      <c r="AI1222" s="2"/>
    </row>
    <row r="1223" spans="27:35" x14ac:dyDescent="0.25">
      <c r="AA1223" s="2"/>
      <c r="AF1223" s="2"/>
      <c r="AG1223" s="2"/>
      <c r="AH1223" s="2"/>
      <c r="AI1223" s="2"/>
    </row>
    <row r="1224" spans="27:35" x14ac:dyDescent="0.25">
      <c r="AA1224" s="2"/>
      <c r="AF1224" s="2"/>
      <c r="AG1224" s="2"/>
      <c r="AH1224" s="2"/>
      <c r="AI1224" s="2"/>
    </row>
    <row r="1225" spans="27:35" x14ac:dyDescent="0.25">
      <c r="AA1225" s="2"/>
      <c r="AF1225" s="2"/>
      <c r="AG1225" s="2"/>
      <c r="AH1225" s="2"/>
      <c r="AI1225" s="2"/>
    </row>
    <row r="1226" spans="27:35" x14ac:dyDescent="0.25">
      <c r="AA1226" s="2"/>
      <c r="AF1226" s="2"/>
      <c r="AG1226" s="2"/>
      <c r="AH1226" s="2"/>
      <c r="AI1226" s="2"/>
    </row>
    <row r="1227" spans="27:35" x14ac:dyDescent="0.25">
      <c r="AA1227" s="2"/>
      <c r="AF1227" s="2"/>
      <c r="AG1227" s="2"/>
      <c r="AH1227" s="2"/>
      <c r="AI1227" s="2"/>
    </row>
    <row r="1228" spans="27:35" x14ac:dyDescent="0.25">
      <c r="AA1228" s="2"/>
      <c r="AF1228" s="2"/>
      <c r="AG1228" s="2"/>
      <c r="AH1228" s="2"/>
      <c r="AI1228" s="2"/>
    </row>
    <row r="1229" spans="27:35" x14ac:dyDescent="0.25">
      <c r="AA1229" s="2"/>
      <c r="AF1229" s="2"/>
      <c r="AG1229" s="2"/>
      <c r="AH1229" s="2"/>
      <c r="AI1229" s="2"/>
    </row>
    <row r="1230" spans="27:35" x14ac:dyDescent="0.25">
      <c r="AA1230" s="2"/>
      <c r="AF1230" s="2"/>
      <c r="AG1230" s="2"/>
      <c r="AH1230" s="2"/>
      <c r="AI1230" s="2"/>
    </row>
    <row r="1231" spans="27:35" x14ac:dyDescent="0.25">
      <c r="AA1231" s="2"/>
      <c r="AF1231" s="2"/>
      <c r="AG1231" s="2"/>
      <c r="AH1231" s="2"/>
      <c r="AI1231" s="2"/>
    </row>
    <row r="1232" spans="27:35" x14ac:dyDescent="0.25">
      <c r="AA1232" s="2"/>
      <c r="AF1232" s="2"/>
      <c r="AG1232" s="2"/>
      <c r="AH1232" s="2"/>
      <c r="AI1232" s="2"/>
    </row>
    <row r="1233" spans="27:35" x14ac:dyDescent="0.25">
      <c r="AA1233" s="2"/>
      <c r="AF1233" s="2"/>
      <c r="AG1233" s="2"/>
      <c r="AH1233" s="2"/>
      <c r="AI1233" s="2"/>
    </row>
    <row r="1234" spans="27:35" x14ac:dyDescent="0.25">
      <c r="AA1234" s="2"/>
      <c r="AF1234" s="2"/>
      <c r="AG1234" s="2"/>
      <c r="AH1234" s="2"/>
      <c r="AI1234" s="2"/>
    </row>
    <row r="1235" spans="27:35" x14ac:dyDescent="0.25">
      <c r="AA1235" s="2"/>
      <c r="AF1235" s="2"/>
      <c r="AG1235" s="2"/>
      <c r="AH1235" s="2"/>
      <c r="AI1235" s="2"/>
    </row>
    <row r="1236" spans="27:35" x14ac:dyDescent="0.25">
      <c r="AA1236" s="2"/>
      <c r="AF1236" s="2"/>
      <c r="AG1236" s="2"/>
      <c r="AH1236" s="2"/>
      <c r="AI1236" s="2"/>
    </row>
    <row r="1237" spans="27:35" x14ac:dyDescent="0.25">
      <c r="AA1237" s="2"/>
      <c r="AF1237" s="2"/>
      <c r="AG1237" s="2"/>
      <c r="AH1237" s="2"/>
      <c r="AI1237" s="2"/>
    </row>
    <row r="1238" spans="27:35" x14ac:dyDescent="0.25">
      <c r="AA1238" s="2"/>
      <c r="AF1238" s="2"/>
      <c r="AG1238" s="2"/>
      <c r="AH1238" s="2"/>
      <c r="AI1238" s="2"/>
    </row>
    <row r="1239" spans="27:35" x14ac:dyDescent="0.25">
      <c r="AA1239" s="2"/>
      <c r="AF1239" s="2"/>
      <c r="AG1239" s="2"/>
      <c r="AH1239" s="2"/>
      <c r="AI1239" s="2"/>
    </row>
    <row r="1240" spans="27:35" x14ac:dyDescent="0.25">
      <c r="AA1240" s="2"/>
      <c r="AF1240" s="2"/>
      <c r="AG1240" s="2"/>
      <c r="AH1240" s="2"/>
      <c r="AI1240" s="2"/>
    </row>
    <row r="1241" spans="27:35" x14ac:dyDescent="0.25">
      <c r="AA1241" s="2"/>
      <c r="AF1241" s="2"/>
      <c r="AG1241" s="2"/>
      <c r="AH1241" s="2"/>
      <c r="AI1241" s="2"/>
    </row>
    <row r="1242" spans="27:35" x14ac:dyDescent="0.25">
      <c r="AA1242" s="2"/>
      <c r="AF1242" s="2"/>
      <c r="AG1242" s="2"/>
      <c r="AH1242" s="2"/>
      <c r="AI1242" s="2"/>
    </row>
    <row r="1243" spans="27:35" x14ac:dyDescent="0.25">
      <c r="AA1243" s="2"/>
      <c r="AF1243" s="2"/>
      <c r="AG1243" s="2"/>
      <c r="AH1243" s="2"/>
      <c r="AI1243" s="2"/>
    </row>
    <row r="1244" spans="27:35" x14ac:dyDescent="0.25">
      <c r="AA1244" s="2"/>
      <c r="AF1244" s="2"/>
      <c r="AG1244" s="2"/>
      <c r="AH1244" s="2"/>
      <c r="AI1244" s="2"/>
    </row>
    <row r="1245" spans="27:35" x14ac:dyDescent="0.25">
      <c r="AA1245" s="2"/>
      <c r="AF1245" s="2"/>
      <c r="AG1245" s="2"/>
      <c r="AH1245" s="2"/>
      <c r="AI1245" s="2"/>
    </row>
    <row r="1246" spans="27:35" x14ac:dyDescent="0.25">
      <c r="AA1246" s="2"/>
      <c r="AF1246" s="2"/>
      <c r="AG1246" s="2"/>
      <c r="AH1246" s="2"/>
      <c r="AI1246" s="2"/>
    </row>
    <row r="1247" spans="27:35" x14ac:dyDescent="0.25">
      <c r="AA1247" s="2"/>
      <c r="AF1247" s="2"/>
      <c r="AG1247" s="2"/>
      <c r="AH1247" s="2"/>
      <c r="AI1247" s="2"/>
    </row>
    <row r="1248" spans="27:35" x14ac:dyDescent="0.25">
      <c r="AA1248" s="2"/>
      <c r="AF1248" s="2"/>
      <c r="AG1248" s="2"/>
      <c r="AH1248" s="2"/>
      <c r="AI1248" s="2"/>
    </row>
    <row r="1249" spans="27:35" x14ac:dyDescent="0.25">
      <c r="AA1249" s="2"/>
      <c r="AF1249" s="2"/>
      <c r="AG1249" s="2"/>
      <c r="AH1249" s="2"/>
      <c r="AI1249" s="2"/>
    </row>
    <row r="1250" spans="27:35" x14ac:dyDescent="0.25">
      <c r="AA1250" s="2"/>
      <c r="AF1250" s="2"/>
      <c r="AG1250" s="2"/>
      <c r="AH1250" s="2"/>
      <c r="AI1250" s="2"/>
    </row>
    <row r="1251" spans="27:35" x14ac:dyDescent="0.25">
      <c r="AA1251" s="2"/>
      <c r="AF1251" s="2"/>
      <c r="AG1251" s="2"/>
      <c r="AH1251" s="2"/>
      <c r="AI1251" s="2"/>
    </row>
    <row r="1252" spans="27:35" x14ac:dyDescent="0.25">
      <c r="AA1252" s="2"/>
      <c r="AF1252" s="2"/>
      <c r="AG1252" s="2"/>
      <c r="AH1252" s="2"/>
      <c r="AI1252" s="2"/>
    </row>
    <row r="1253" spans="27:35" x14ac:dyDescent="0.25">
      <c r="AA1253" s="2"/>
      <c r="AF1253" s="2"/>
      <c r="AG1253" s="2"/>
      <c r="AH1253" s="2"/>
      <c r="AI1253" s="2"/>
    </row>
    <row r="1254" spans="27:35" x14ac:dyDescent="0.25">
      <c r="AA1254" s="2"/>
      <c r="AF1254" s="2"/>
      <c r="AG1254" s="2"/>
      <c r="AH1254" s="2"/>
      <c r="AI1254" s="2"/>
    </row>
    <row r="1255" spans="27:35" x14ac:dyDescent="0.25">
      <c r="AA1255" s="2"/>
      <c r="AF1255" s="2"/>
      <c r="AG1255" s="2"/>
      <c r="AH1255" s="2"/>
      <c r="AI1255" s="2"/>
    </row>
    <row r="1256" spans="27:35" x14ac:dyDescent="0.25">
      <c r="AA1256" s="2"/>
      <c r="AF1256" s="2"/>
      <c r="AG1256" s="2"/>
      <c r="AH1256" s="2"/>
      <c r="AI1256" s="2"/>
    </row>
    <row r="1257" spans="27:35" x14ac:dyDescent="0.25">
      <c r="AA1257" s="2"/>
      <c r="AF1257" s="2"/>
      <c r="AG1257" s="2"/>
      <c r="AH1257" s="2"/>
      <c r="AI1257" s="2"/>
    </row>
    <row r="1258" spans="27:35" x14ac:dyDescent="0.25">
      <c r="AA1258" s="2"/>
      <c r="AF1258" s="2"/>
      <c r="AG1258" s="2"/>
      <c r="AH1258" s="2"/>
      <c r="AI1258" s="2"/>
    </row>
    <row r="1259" spans="27:35" x14ac:dyDescent="0.25">
      <c r="AA1259" s="2"/>
      <c r="AF1259" s="2"/>
      <c r="AG1259" s="2"/>
      <c r="AH1259" s="2"/>
      <c r="AI1259" s="2"/>
    </row>
    <row r="1260" spans="27:35" x14ac:dyDescent="0.25">
      <c r="AA1260" s="2"/>
      <c r="AF1260" s="2"/>
      <c r="AG1260" s="2"/>
      <c r="AH1260" s="2"/>
      <c r="AI1260" s="2"/>
    </row>
    <row r="1261" spans="27:35" x14ac:dyDescent="0.25">
      <c r="AA1261" s="2"/>
      <c r="AF1261" s="2"/>
      <c r="AG1261" s="2"/>
      <c r="AH1261" s="2"/>
      <c r="AI1261" s="2"/>
    </row>
    <row r="1262" spans="27:35" x14ac:dyDescent="0.25">
      <c r="AA1262" s="2"/>
      <c r="AF1262" s="2"/>
      <c r="AG1262" s="2"/>
      <c r="AH1262" s="2"/>
      <c r="AI1262" s="2"/>
    </row>
    <row r="1263" spans="27:35" x14ac:dyDescent="0.25">
      <c r="AA1263" s="2"/>
      <c r="AF1263" s="2"/>
      <c r="AG1263" s="2"/>
      <c r="AH1263" s="2"/>
      <c r="AI1263" s="2"/>
    </row>
    <row r="1264" spans="27:35" x14ac:dyDescent="0.25">
      <c r="AA1264" s="2"/>
      <c r="AF1264" s="2"/>
      <c r="AG1264" s="2"/>
      <c r="AH1264" s="2"/>
      <c r="AI1264" s="2"/>
    </row>
    <row r="1265" spans="27:35" x14ac:dyDescent="0.25">
      <c r="AA1265" s="2"/>
      <c r="AF1265" s="2"/>
      <c r="AG1265" s="2"/>
      <c r="AH1265" s="2"/>
      <c r="AI1265" s="2"/>
    </row>
    <row r="1266" spans="27:35" x14ac:dyDescent="0.25">
      <c r="AA1266" s="2"/>
      <c r="AF1266" s="2"/>
      <c r="AG1266" s="2"/>
      <c r="AH1266" s="2"/>
      <c r="AI1266" s="2"/>
    </row>
    <row r="1267" spans="27:35" x14ac:dyDescent="0.25">
      <c r="AA1267" s="2"/>
      <c r="AF1267" s="2"/>
      <c r="AG1267" s="2"/>
      <c r="AH1267" s="2"/>
      <c r="AI1267" s="2"/>
    </row>
    <row r="1268" spans="27:35" x14ac:dyDescent="0.25">
      <c r="AA1268" s="2"/>
      <c r="AF1268" s="2"/>
      <c r="AG1268" s="2"/>
      <c r="AH1268" s="2"/>
      <c r="AI1268" s="2"/>
    </row>
    <row r="1269" spans="27:35" x14ac:dyDescent="0.25">
      <c r="AA1269" s="2"/>
      <c r="AF1269" s="2"/>
      <c r="AG1269" s="2"/>
      <c r="AH1269" s="2"/>
      <c r="AI1269" s="2"/>
    </row>
    <row r="1270" spans="27:35" x14ac:dyDescent="0.25">
      <c r="AA1270" s="2"/>
      <c r="AF1270" s="2"/>
      <c r="AG1270" s="2"/>
      <c r="AH1270" s="2"/>
      <c r="AI1270" s="2"/>
    </row>
    <row r="1271" spans="27:35" x14ac:dyDescent="0.25">
      <c r="AA1271" s="2"/>
      <c r="AF1271" s="2"/>
      <c r="AG1271" s="2"/>
      <c r="AH1271" s="2"/>
      <c r="AI1271" s="2"/>
    </row>
    <row r="1272" spans="27:35" x14ac:dyDescent="0.25">
      <c r="AA1272" s="2"/>
      <c r="AF1272" s="2"/>
      <c r="AG1272" s="2"/>
      <c r="AH1272" s="2"/>
      <c r="AI1272" s="2"/>
    </row>
    <row r="1273" spans="27:35" x14ac:dyDescent="0.25">
      <c r="AA1273" s="2"/>
      <c r="AF1273" s="2"/>
      <c r="AG1273" s="2"/>
      <c r="AH1273" s="2"/>
      <c r="AI1273" s="2"/>
    </row>
    <row r="1274" spans="27:35" x14ac:dyDescent="0.25">
      <c r="AA1274" s="2"/>
      <c r="AF1274" s="2"/>
      <c r="AG1274" s="2"/>
      <c r="AH1274" s="2"/>
      <c r="AI1274" s="2"/>
    </row>
    <row r="1275" spans="27:35" x14ac:dyDescent="0.25">
      <c r="AA1275" s="2"/>
      <c r="AF1275" s="2"/>
      <c r="AG1275" s="2"/>
      <c r="AH1275" s="2"/>
      <c r="AI1275" s="2"/>
    </row>
    <row r="1276" spans="27:35" x14ac:dyDescent="0.25">
      <c r="AA1276" s="2"/>
      <c r="AF1276" s="2"/>
      <c r="AG1276" s="2"/>
      <c r="AH1276" s="2"/>
      <c r="AI1276" s="2"/>
    </row>
    <row r="1277" spans="27:35" x14ac:dyDescent="0.25">
      <c r="AA1277" s="2"/>
      <c r="AF1277" s="2"/>
      <c r="AG1277" s="2"/>
      <c r="AH1277" s="2"/>
      <c r="AI1277" s="2"/>
    </row>
    <row r="1278" spans="27:35" x14ac:dyDescent="0.25">
      <c r="AA1278" s="2"/>
      <c r="AF1278" s="2"/>
      <c r="AG1278" s="2"/>
      <c r="AH1278" s="2"/>
      <c r="AI1278" s="2"/>
    </row>
    <row r="1279" spans="27:35" x14ac:dyDescent="0.25">
      <c r="AA1279" s="2"/>
      <c r="AF1279" s="2"/>
      <c r="AG1279" s="2"/>
      <c r="AH1279" s="2"/>
      <c r="AI1279" s="2"/>
    </row>
    <row r="1280" spans="27:35" x14ac:dyDescent="0.25">
      <c r="AA1280" s="2"/>
      <c r="AF1280" s="2"/>
      <c r="AG1280" s="2"/>
      <c r="AH1280" s="2"/>
      <c r="AI1280" s="2"/>
    </row>
    <row r="1281" spans="27:35" x14ac:dyDescent="0.25">
      <c r="AA1281" s="2"/>
      <c r="AF1281" s="2"/>
      <c r="AG1281" s="2"/>
      <c r="AH1281" s="2"/>
      <c r="AI1281" s="2"/>
    </row>
    <row r="1282" spans="27:35" x14ac:dyDescent="0.25">
      <c r="AA1282" s="2"/>
      <c r="AF1282" s="2"/>
      <c r="AG1282" s="2"/>
      <c r="AH1282" s="2"/>
      <c r="AI1282" s="2"/>
    </row>
    <row r="1283" spans="27:35" x14ac:dyDescent="0.25">
      <c r="AA1283" s="2"/>
      <c r="AF1283" s="2"/>
      <c r="AG1283" s="2"/>
      <c r="AH1283" s="2"/>
      <c r="AI1283" s="2"/>
    </row>
    <row r="1284" spans="27:35" x14ac:dyDescent="0.25">
      <c r="AA1284" s="2"/>
      <c r="AF1284" s="2"/>
      <c r="AG1284" s="2"/>
      <c r="AH1284" s="2"/>
      <c r="AI1284" s="2"/>
    </row>
    <row r="1285" spans="27:35" x14ac:dyDescent="0.25">
      <c r="AA1285" s="2"/>
      <c r="AF1285" s="2"/>
      <c r="AG1285" s="2"/>
      <c r="AH1285" s="2"/>
      <c r="AI1285" s="2"/>
    </row>
    <row r="1286" spans="27:35" x14ac:dyDescent="0.25">
      <c r="AA1286" s="2"/>
      <c r="AF1286" s="2"/>
      <c r="AG1286" s="2"/>
      <c r="AH1286" s="2"/>
      <c r="AI1286" s="2"/>
    </row>
    <row r="1287" spans="27:35" x14ac:dyDescent="0.25">
      <c r="AA1287" s="2"/>
      <c r="AF1287" s="2"/>
      <c r="AG1287" s="2"/>
      <c r="AH1287" s="2"/>
      <c r="AI1287" s="2"/>
    </row>
    <row r="1288" spans="27:35" x14ac:dyDescent="0.25">
      <c r="AA1288" s="2"/>
      <c r="AF1288" s="2"/>
      <c r="AG1288" s="2"/>
      <c r="AH1288" s="2"/>
      <c r="AI1288" s="2"/>
    </row>
    <row r="1289" spans="27:35" x14ac:dyDescent="0.25">
      <c r="AA1289" s="2"/>
      <c r="AF1289" s="2"/>
      <c r="AG1289" s="2"/>
      <c r="AH1289" s="2"/>
      <c r="AI1289" s="2"/>
    </row>
    <row r="1290" spans="27:35" x14ac:dyDescent="0.25">
      <c r="AA1290" s="2"/>
      <c r="AF1290" s="2"/>
      <c r="AG1290" s="2"/>
      <c r="AH1290" s="2"/>
      <c r="AI1290" s="2"/>
    </row>
    <row r="1291" spans="27:35" x14ac:dyDescent="0.25">
      <c r="AA1291" s="2"/>
      <c r="AF1291" s="2"/>
      <c r="AG1291" s="2"/>
      <c r="AH1291" s="2"/>
      <c r="AI1291" s="2"/>
    </row>
    <row r="1292" spans="27:35" x14ac:dyDescent="0.25">
      <c r="AA1292" s="2"/>
      <c r="AF1292" s="2"/>
      <c r="AG1292" s="2"/>
      <c r="AH1292" s="2"/>
      <c r="AI1292" s="2"/>
    </row>
    <row r="1293" spans="27:35" x14ac:dyDescent="0.25">
      <c r="AA1293" s="2"/>
      <c r="AF1293" s="2"/>
      <c r="AG1293" s="2"/>
      <c r="AH1293" s="2"/>
      <c r="AI1293" s="2"/>
    </row>
    <row r="1294" spans="27:35" x14ac:dyDescent="0.25">
      <c r="AA1294" s="2"/>
      <c r="AF1294" s="2"/>
      <c r="AG1294" s="2"/>
      <c r="AH1294" s="2"/>
      <c r="AI1294" s="2"/>
    </row>
    <row r="1295" spans="27:35" x14ac:dyDescent="0.25">
      <c r="AA1295" s="2"/>
      <c r="AF1295" s="2"/>
      <c r="AG1295" s="2"/>
      <c r="AH1295" s="2"/>
      <c r="AI1295" s="2"/>
    </row>
    <row r="1296" spans="27:35" x14ac:dyDescent="0.25">
      <c r="AA1296" s="2"/>
      <c r="AF1296" s="2"/>
      <c r="AG1296" s="2"/>
      <c r="AH1296" s="2"/>
      <c r="AI1296" s="2"/>
    </row>
    <row r="1297" spans="27:35" x14ac:dyDescent="0.25">
      <c r="AA1297" s="2"/>
      <c r="AF1297" s="2"/>
      <c r="AG1297" s="2"/>
      <c r="AH1297" s="2"/>
      <c r="AI1297" s="2"/>
    </row>
    <row r="1298" spans="27:35" x14ac:dyDescent="0.25">
      <c r="AA1298" s="2"/>
      <c r="AF1298" s="2"/>
      <c r="AG1298" s="2"/>
      <c r="AH1298" s="2"/>
      <c r="AI1298" s="2"/>
    </row>
    <row r="1299" spans="27:35" x14ac:dyDescent="0.25">
      <c r="AA1299" s="2"/>
      <c r="AF1299" s="2"/>
      <c r="AG1299" s="2"/>
      <c r="AH1299" s="2"/>
      <c r="AI1299" s="2"/>
    </row>
    <row r="1300" spans="27:35" x14ac:dyDescent="0.25">
      <c r="AA1300" s="2"/>
      <c r="AF1300" s="2"/>
      <c r="AG1300" s="2"/>
      <c r="AH1300" s="2"/>
      <c r="AI1300" s="2"/>
    </row>
    <row r="1301" spans="27:35" x14ac:dyDescent="0.25">
      <c r="AA1301" s="2"/>
      <c r="AF1301" s="2"/>
      <c r="AG1301" s="2"/>
      <c r="AH1301" s="2"/>
      <c r="AI1301" s="2"/>
    </row>
    <row r="1302" spans="27:35" x14ac:dyDescent="0.25">
      <c r="AA1302" s="2"/>
      <c r="AF1302" s="2"/>
      <c r="AG1302" s="2"/>
      <c r="AH1302" s="2"/>
      <c r="AI1302" s="2"/>
    </row>
    <row r="1303" spans="27:35" x14ac:dyDescent="0.25">
      <c r="AA1303" s="2"/>
      <c r="AF1303" s="2"/>
      <c r="AG1303" s="2"/>
      <c r="AH1303" s="2"/>
      <c r="AI1303" s="2"/>
    </row>
    <row r="1304" spans="27:35" x14ac:dyDescent="0.25">
      <c r="AA1304" s="2"/>
      <c r="AF1304" s="2"/>
      <c r="AG1304" s="2"/>
      <c r="AH1304" s="2"/>
      <c r="AI1304" s="2"/>
    </row>
    <row r="1305" spans="27:35" x14ac:dyDescent="0.25">
      <c r="AA1305" s="2"/>
      <c r="AF1305" s="2"/>
      <c r="AG1305" s="2"/>
      <c r="AH1305" s="2"/>
      <c r="AI1305" s="2"/>
    </row>
    <row r="1306" spans="27:35" x14ac:dyDescent="0.25">
      <c r="AA1306" s="2"/>
      <c r="AF1306" s="2"/>
      <c r="AG1306" s="2"/>
      <c r="AH1306" s="2"/>
      <c r="AI1306" s="2"/>
    </row>
    <row r="1307" spans="27:35" x14ac:dyDescent="0.25">
      <c r="AA1307" s="2"/>
      <c r="AF1307" s="2"/>
      <c r="AG1307" s="2"/>
      <c r="AH1307" s="2"/>
      <c r="AI1307" s="2"/>
    </row>
    <row r="1308" spans="27:35" x14ac:dyDescent="0.25">
      <c r="AA1308" s="2"/>
      <c r="AF1308" s="2"/>
      <c r="AG1308" s="2"/>
      <c r="AH1308" s="2"/>
      <c r="AI1308" s="2"/>
    </row>
    <row r="1309" spans="27:35" x14ac:dyDescent="0.25">
      <c r="AA1309" s="2"/>
      <c r="AF1309" s="2"/>
      <c r="AG1309" s="2"/>
      <c r="AH1309" s="2"/>
      <c r="AI1309" s="2"/>
    </row>
    <row r="1310" spans="27:35" x14ac:dyDescent="0.25">
      <c r="AA1310" s="2"/>
      <c r="AF1310" s="2"/>
      <c r="AG1310" s="2"/>
      <c r="AH1310" s="2"/>
      <c r="AI1310" s="2"/>
    </row>
    <row r="1311" spans="27:35" x14ac:dyDescent="0.25">
      <c r="AA1311" s="2"/>
      <c r="AF1311" s="2"/>
      <c r="AG1311" s="2"/>
      <c r="AH1311" s="2"/>
      <c r="AI1311" s="2"/>
    </row>
    <row r="1312" spans="27:35" x14ac:dyDescent="0.25">
      <c r="AA1312" s="2"/>
      <c r="AF1312" s="2"/>
      <c r="AG1312" s="2"/>
      <c r="AH1312" s="2"/>
      <c r="AI1312" s="2"/>
    </row>
    <row r="1313" spans="27:35" x14ac:dyDescent="0.25">
      <c r="AA1313" s="2"/>
      <c r="AF1313" s="2"/>
      <c r="AG1313" s="2"/>
      <c r="AH1313" s="2"/>
      <c r="AI1313" s="2"/>
    </row>
    <row r="1314" spans="27:35" x14ac:dyDescent="0.25">
      <c r="AA1314" s="2"/>
      <c r="AF1314" s="2"/>
      <c r="AG1314" s="2"/>
      <c r="AH1314" s="2"/>
      <c r="AI1314" s="2"/>
    </row>
    <row r="1315" spans="27:35" x14ac:dyDescent="0.25">
      <c r="AA1315" s="2"/>
      <c r="AF1315" s="2"/>
      <c r="AG1315" s="2"/>
      <c r="AH1315" s="2"/>
      <c r="AI1315" s="2"/>
    </row>
    <row r="1316" spans="27:35" x14ac:dyDescent="0.25">
      <c r="AA1316" s="2"/>
      <c r="AF1316" s="2"/>
      <c r="AG1316" s="2"/>
      <c r="AH1316" s="2"/>
      <c r="AI1316" s="2"/>
    </row>
    <row r="1317" spans="27:35" x14ac:dyDescent="0.25">
      <c r="AA1317" s="2"/>
      <c r="AF1317" s="2"/>
      <c r="AG1317" s="2"/>
      <c r="AH1317" s="2"/>
      <c r="AI1317" s="2"/>
    </row>
    <row r="1318" spans="27:35" x14ac:dyDescent="0.25">
      <c r="AA1318" s="2"/>
      <c r="AF1318" s="2"/>
      <c r="AG1318" s="2"/>
      <c r="AH1318" s="2"/>
      <c r="AI1318" s="2"/>
    </row>
    <row r="1319" spans="27:35" x14ac:dyDescent="0.25">
      <c r="AA1319" s="2"/>
      <c r="AF1319" s="2"/>
      <c r="AG1319" s="2"/>
      <c r="AH1319" s="2"/>
      <c r="AI1319" s="2"/>
    </row>
    <row r="1320" spans="27:35" x14ac:dyDescent="0.25">
      <c r="AA1320" s="2"/>
      <c r="AF1320" s="2"/>
      <c r="AG1320" s="2"/>
      <c r="AH1320" s="2"/>
      <c r="AI1320" s="2"/>
    </row>
    <row r="1321" spans="27:35" x14ac:dyDescent="0.25">
      <c r="AA1321" s="2"/>
      <c r="AF1321" s="2"/>
      <c r="AG1321" s="2"/>
      <c r="AH1321" s="2"/>
      <c r="AI1321" s="2"/>
    </row>
    <row r="1322" spans="27:35" x14ac:dyDescent="0.25">
      <c r="AA1322" s="2"/>
      <c r="AF1322" s="2"/>
      <c r="AG1322" s="2"/>
      <c r="AH1322" s="2"/>
      <c r="AI1322" s="2"/>
    </row>
    <row r="1323" spans="27:35" x14ac:dyDescent="0.25">
      <c r="AA1323" s="2"/>
      <c r="AF1323" s="2"/>
      <c r="AG1323" s="2"/>
      <c r="AH1323" s="2"/>
      <c r="AI1323" s="2"/>
    </row>
    <row r="1324" spans="27:35" x14ac:dyDescent="0.25">
      <c r="AA1324" s="2"/>
      <c r="AF1324" s="2"/>
      <c r="AG1324" s="2"/>
      <c r="AH1324" s="2"/>
      <c r="AI1324" s="2"/>
    </row>
    <row r="1325" spans="27:35" x14ac:dyDescent="0.25">
      <c r="AA1325" s="2"/>
      <c r="AF1325" s="2"/>
      <c r="AG1325" s="2"/>
      <c r="AH1325" s="2"/>
      <c r="AI1325" s="2"/>
    </row>
    <row r="1326" spans="27:35" x14ac:dyDescent="0.25">
      <c r="AA1326" s="2"/>
      <c r="AF1326" s="2"/>
      <c r="AG1326" s="2"/>
      <c r="AH1326" s="2"/>
      <c r="AI1326" s="2"/>
    </row>
    <row r="1327" spans="27:35" x14ac:dyDescent="0.25">
      <c r="AA1327" s="2"/>
      <c r="AF1327" s="2"/>
      <c r="AG1327" s="2"/>
      <c r="AH1327" s="2"/>
      <c r="AI1327" s="2"/>
    </row>
    <row r="1328" spans="27:35" x14ac:dyDescent="0.25">
      <c r="AA1328" s="2"/>
      <c r="AF1328" s="2"/>
      <c r="AG1328" s="2"/>
      <c r="AH1328" s="2"/>
      <c r="AI1328" s="2"/>
    </row>
    <row r="1329" spans="27:35" x14ac:dyDescent="0.25">
      <c r="AA1329" s="2"/>
      <c r="AF1329" s="2"/>
      <c r="AG1329" s="2"/>
      <c r="AH1329" s="2"/>
      <c r="AI1329" s="2"/>
    </row>
    <row r="1330" spans="27:35" x14ac:dyDescent="0.25">
      <c r="AA1330" s="2"/>
      <c r="AF1330" s="2"/>
      <c r="AG1330" s="2"/>
      <c r="AH1330" s="2"/>
      <c r="AI1330" s="2"/>
    </row>
    <row r="1331" spans="27:35" x14ac:dyDescent="0.25">
      <c r="AA1331" s="2"/>
      <c r="AF1331" s="2"/>
      <c r="AG1331" s="2"/>
      <c r="AH1331" s="2"/>
      <c r="AI1331" s="2"/>
    </row>
    <row r="1332" spans="27:35" x14ac:dyDescent="0.25">
      <c r="AA1332" s="2"/>
      <c r="AF1332" s="2"/>
      <c r="AG1332" s="2"/>
      <c r="AH1332" s="2"/>
      <c r="AI1332" s="2"/>
    </row>
    <row r="1333" spans="27:35" x14ac:dyDescent="0.25">
      <c r="AA1333" s="2"/>
      <c r="AF1333" s="2"/>
      <c r="AG1333" s="2"/>
      <c r="AH1333" s="2"/>
      <c r="AI1333" s="2"/>
    </row>
    <row r="1334" spans="27:35" x14ac:dyDescent="0.25">
      <c r="AA1334" s="2"/>
      <c r="AF1334" s="2"/>
      <c r="AG1334" s="2"/>
      <c r="AH1334" s="2"/>
      <c r="AI1334" s="2"/>
    </row>
    <row r="1335" spans="27:35" x14ac:dyDescent="0.25">
      <c r="AA1335" s="2"/>
      <c r="AF1335" s="2"/>
      <c r="AG1335" s="2"/>
      <c r="AH1335" s="2"/>
      <c r="AI1335" s="2"/>
    </row>
    <row r="1336" spans="27:35" x14ac:dyDescent="0.25">
      <c r="AA1336" s="2"/>
      <c r="AF1336" s="2"/>
      <c r="AG1336" s="2"/>
      <c r="AH1336" s="2"/>
      <c r="AI1336" s="2"/>
    </row>
    <row r="1337" spans="27:35" x14ac:dyDescent="0.25">
      <c r="AA1337" s="2"/>
      <c r="AF1337" s="2"/>
      <c r="AG1337" s="2"/>
      <c r="AH1337" s="2"/>
      <c r="AI1337" s="2"/>
    </row>
    <row r="1338" spans="27:35" x14ac:dyDescent="0.25">
      <c r="AA1338" s="2"/>
      <c r="AF1338" s="2"/>
      <c r="AG1338" s="2"/>
      <c r="AH1338" s="2"/>
      <c r="AI1338" s="2"/>
    </row>
    <row r="1339" spans="27:35" x14ac:dyDescent="0.25">
      <c r="AA1339" s="2"/>
      <c r="AF1339" s="2"/>
      <c r="AG1339" s="2"/>
      <c r="AH1339" s="2"/>
      <c r="AI1339" s="2"/>
    </row>
    <row r="1340" spans="27:35" x14ac:dyDescent="0.25">
      <c r="AA1340" s="2"/>
      <c r="AF1340" s="2"/>
      <c r="AG1340" s="2"/>
      <c r="AH1340" s="2"/>
      <c r="AI1340" s="2"/>
    </row>
    <row r="1341" spans="27:35" x14ac:dyDescent="0.25">
      <c r="AA1341" s="2"/>
      <c r="AF1341" s="2"/>
      <c r="AG1341" s="2"/>
      <c r="AH1341" s="2"/>
      <c r="AI1341" s="2"/>
    </row>
    <row r="1342" spans="27:35" x14ac:dyDescent="0.25">
      <c r="AA1342" s="2"/>
      <c r="AF1342" s="2"/>
      <c r="AG1342" s="2"/>
      <c r="AH1342" s="2"/>
      <c r="AI1342" s="2"/>
    </row>
    <row r="1343" spans="27:35" x14ac:dyDescent="0.25">
      <c r="AA1343" s="2"/>
      <c r="AF1343" s="2"/>
      <c r="AG1343" s="2"/>
      <c r="AH1343" s="2"/>
      <c r="AI1343" s="2"/>
    </row>
    <row r="1344" spans="27:35" x14ac:dyDescent="0.25">
      <c r="AA1344" s="2"/>
      <c r="AF1344" s="2"/>
      <c r="AG1344" s="2"/>
      <c r="AH1344" s="2"/>
      <c r="AI1344" s="2"/>
    </row>
    <row r="1345" spans="27:35" x14ac:dyDescent="0.25">
      <c r="AA1345" s="2"/>
      <c r="AF1345" s="2"/>
      <c r="AG1345" s="2"/>
      <c r="AH1345" s="2"/>
      <c r="AI1345" s="2"/>
    </row>
    <row r="1346" spans="27:35" x14ac:dyDescent="0.25">
      <c r="AA1346" s="2"/>
      <c r="AF1346" s="2"/>
      <c r="AG1346" s="2"/>
      <c r="AH1346" s="2"/>
      <c r="AI1346" s="2"/>
    </row>
    <row r="1347" spans="27:35" x14ac:dyDescent="0.25">
      <c r="AA1347" s="2"/>
      <c r="AF1347" s="2"/>
      <c r="AG1347" s="2"/>
      <c r="AH1347" s="2"/>
      <c r="AI1347" s="2"/>
    </row>
    <row r="1348" spans="27:35" x14ac:dyDescent="0.25">
      <c r="AA1348" s="2"/>
      <c r="AF1348" s="2"/>
      <c r="AG1348" s="2"/>
      <c r="AH1348" s="2"/>
      <c r="AI1348" s="2"/>
    </row>
    <row r="1349" spans="27:35" x14ac:dyDescent="0.25">
      <c r="AA1349" s="2"/>
      <c r="AF1349" s="2"/>
      <c r="AG1349" s="2"/>
      <c r="AH1349" s="2"/>
      <c r="AI1349" s="2"/>
    </row>
    <row r="1350" spans="27:35" x14ac:dyDescent="0.25">
      <c r="AA1350" s="2"/>
      <c r="AF1350" s="2"/>
      <c r="AG1350" s="2"/>
      <c r="AH1350" s="2"/>
      <c r="AI1350" s="2"/>
    </row>
    <row r="1351" spans="27:35" x14ac:dyDescent="0.25">
      <c r="AA1351" s="2"/>
      <c r="AF1351" s="2"/>
      <c r="AG1351" s="2"/>
      <c r="AH1351" s="2"/>
      <c r="AI1351" s="2"/>
    </row>
    <row r="1352" spans="27:35" x14ac:dyDescent="0.25">
      <c r="AA1352" s="2"/>
      <c r="AF1352" s="2"/>
      <c r="AG1352" s="2"/>
      <c r="AH1352" s="2"/>
      <c r="AI1352" s="2"/>
    </row>
    <row r="1353" spans="27:35" x14ac:dyDescent="0.25">
      <c r="AA1353" s="2"/>
      <c r="AF1353" s="2"/>
      <c r="AG1353" s="2"/>
      <c r="AH1353" s="2"/>
      <c r="AI1353" s="2"/>
    </row>
    <row r="1354" spans="27:35" x14ac:dyDescent="0.25">
      <c r="AA1354" s="2"/>
      <c r="AF1354" s="2"/>
      <c r="AG1354" s="2"/>
      <c r="AH1354" s="2"/>
      <c r="AI1354" s="2"/>
    </row>
    <row r="1355" spans="27:35" x14ac:dyDescent="0.25">
      <c r="AA1355" s="2"/>
      <c r="AF1355" s="2"/>
      <c r="AG1355" s="2"/>
      <c r="AH1355" s="2"/>
      <c r="AI1355" s="2"/>
    </row>
    <row r="1356" spans="27:35" x14ac:dyDescent="0.25">
      <c r="AA1356" s="2"/>
      <c r="AF1356" s="2"/>
      <c r="AG1356" s="2"/>
      <c r="AH1356" s="2"/>
      <c r="AI1356" s="2"/>
    </row>
    <row r="1357" spans="27:35" x14ac:dyDescent="0.25">
      <c r="AA1357" s="2"/>
      <c r="AF1357" s="2"/>
      <c r="AG1357" s="2"/>
      <c r="AH1357" s="2"/>
      <c r="AI1357" s="2"/>
    </row>
    <row r="1358" spans="27:35" x14ac:dyDescent="0.25">
      <c r="AA1358" s="2"/>
      <c r="AF1358" s="2"/>
      <c r="AG1358" s="2"/>
      <c r="AH1358" s="2"/>
      <c r="AI1358" s="2"/>
    </row>
    <row r="1359" spans="27:35" x14ac:dyDescent="0.25">
      <c r="AA1359" s="2"/>
      <c r="AF1359" s="2"/>
      <c r="AG1359" s="2"/>
      <c r="AH1359" s="2"/>
      <c r="AI1359" s="2"/>
    </row>
    <row r="1360" spans="27:35" x14ac:dyDescent="0.25">
      <c r="AA1360" s="2"/>
      <c r="AF1360" s="2"/>
      <c r="AG1360" s="2"/>
      <c r="AH1360" s="2"/>
      <c r="AI1360" s="2"/>
    </row>
    <row r="1361" spans="27:35" x14ac:dyDescent="0.25">
      <c r="AA1361" s="2"/>
      <c r="AF1361" s="2"/>
      <c r="AG1361" s="2"/>
      <c r="AH1361" s="2"/>
      <c r="AI1361" s="2"/>
    </row>
    <row r="1362" spans="27:35" x14ac:dyDescent="0.25">
      <c r="AA1362" s="2"/>
      <c r="AF1362" s="2"/>
      <c r="AG1362" s="2"/>
      <c r="AH1362" s="2"/>
      <c r="AI1362" s="2"/>
    </row>
    <row r="1363" spans="27:35" x14ac:dyDescent="0.25">
      <c r="AA1363" s="2"/>
      <c r="AF1363" s="2"/>
      <c r="AG1363" s="2"/>
      <c r="AH1363" s="2"/>
      <c r="AI1363" s="2"/>
    </row>
    <row r="1364" spans="27:35" x14ac:dyDescent="0.25">
      <c r="AA1364" s="2"/>
      <c r="AF1364" s="2"/>
      <c r="AG1364" s="2"/>
      <c r="AH1364" s="2"/>
      <c r="AI1364" s="2"/>
    </row>
    <row r="1365" spans="27:35" x14ac:dyDescent="0.25">
      <c r="AA1365" s="2"/>
      <c r="AF1365" s="2"/>
      <c r="AG1365" s="2"/>
      <c r="AH1365" s="2"/>
      <c r="AI1365" s="2"/>
    </row>
    <row r="1366" spans="27:35" x14ac:dyDescent="0.25">
      <c r="AA1366" s="2"/>
      <c r="AF1366" s="2"/>
      <c r="AG1366" s="2"/>
      <c r="AH1366" s="2"/>
      <c r="AI1366" s="2"/>
    </row>
    <row r="1367" spans="27:35" x14ac:dyDescent="0.25">
      <c r="AA1367" s="2"/>
      <c r="AF1367" s="2"/>
      <c r="AG1367" s="2"/>
      <c r="AH1367" s="2"/>
      <c r="AI1367" s="2"/>
    </row>
    <row r="1368" spans="27:35" x14ac:dyDescent="0.25">
      <c r="AA1368" s="2"/>
      <c r="AF1368" s="2"/>
      <c r="AG1368" s="2"/>
      <c r="AH1368" s="2"/>
      <c r="AI1368" s="2"/>
    </row>
    <row r="1369" spans="27:35" x14ac:dyDescent="0.25">
      <c r="AA1369" s="2"/>
      <c r="AF1369" s="2"/>
      <c r="AG1369" s="2"/>
      <c r="AH1369" s="2"/>
      <c r="AI1369" s="2"/>
    </row>
    <row r="1370" spans="27:35" x14ac:dyDescent="0.25">
      <c r="AA1370" s="2"/>
      <c r="AF1370" s="2"/>
      <c r="AG1370" s="2"/>
      <c r="AH1370" s="2"/>
      <c r="AI1370" s="2"/>
    </row>
    <row r="1371" spans="27:35" x14ac:dyDescent="0.25">
      <c r="AA1371" s="2"/>
      <c r="AF1371" s="2"/>
      <c r="AG1371" s="2"/>
      <c r="AH1371" s="2"/>
      <c r="AI1371" s="2"/>
    </row>
    <row r="1372" spans="27:35" x14ac:dyDescent="0.25">
      <c r="AA1372" s="2"/>
      <c r="AF1372" s="2"/>
      <c r="AG1372" s="2"/>
      <c r="AH1372" s="2"/>
      <c r="AI1372" s="2"/>
    </row>
    <row r="1373" spans="27:35" x14ac:dyDescent="0.25">
      <c r="AA1373" s="2"/>
      <c r="AF1373" s="2"/>
      <c r="AG1373" s="2"/>
      <c r="AH1373" s="2"/>
      <c r="AI1373" s="2"/>
    </row>
    <row r="1374" spans="27:35" x14ac:dyDescent="0.25">
      <c r="AA1374" s="2"/>
      <c r="AF1374" s="2"/>
      <c r="AG1374" s="2"/>
      <c r="AH1374" s="2"/>
      <c r="AI1374" s="2"/>
    </row>
    <row r="1375" spans="27:35" x14ac:dyDescent="0.25">
      <c r="AA1375" s="2"/>
      <c r="AF1375" s="2"/>
      <c r="AG1375" s="2"/>
      <c r="AH1375" s="2"/>
      <c r="AI1375" s="2"/>
    </row>
    <row r="1376" spans="27:35" x14ac:dyDescent="0.25">
      <c r="AA1376" s="2"/>
      <c r="AF1376" s="2"/>
      <c r="AG1376" s="2"/>
      <c r="AH1376" s="2"/>
      <c r="AI1376" s="2"/>
    </row>
    <row r="1377" spans="27:35" x14ac:dyDescent="0.25">
      <c r="AA1377" s="2"/>
      <c r="AF1377" s="2"/>
      <c r="AG1377" s="2"/>
      <c r="AH1377" s="2"/>
      <c r="AI1377" s="2"/>
    </row>
    <row r="1378" spans="27:35" x14ac:dyDescent="0.25">
      <c r="AA1378" s="2"/>
      <c r="AF1378" s="2"/>
      <c r="AG1378" s="2"/>
      <c r="AH1378" s="2"/>
      <c r="AI1378" s="2"/>
    </row>
    <row r="1379" spans="27:35" x14ac:dyDescent="0.25">
      <c r="AA1379" s="2"/>
      <c r="AF1379" s="2"/>
      <c r="AG1379" s="2"/>
      <c r="AH1379" s="2"/>
      <c r="AI1379" s="2"/>
    </row>
    <row r="1380" spans="27:35" x14ac:dyDescent="0.25">
      <c r="AA1380" s="2"/>
      <c r="AF1380" s="2"/>
      <c r="AG1380" s="2"/>
      <c r="AH1380" s="2"/>
      <c r="AI1380" s="2"/>
    </row>
    <row r="1381" spans="27:35" x14ac:dyDescent="0.25">
      <c r="AA1381" s="2"/>
      <c r="AF1381" s="2"/>
      <c r="AG1381" s="2"/>
      <c r="AH1381" s="2"/>
      <c r="AI1381" s="2"/>
    </row>
    <row r="1382" spans="27:35" x14ac:dyDescent="0.25">
      <c r="AA1382" s="2"/>
      <c r="AF1382" s="2"/>
      <c r="AG1382" s="2"/>
      <c r="AH1382" s="2"/>
      <c r="AI1382" s="2"/>
    </row>
    <row r="1383" spans="27:35" x14ac:dyDescent="0.25">
      <c r="AA1383" s="2"/>
      <c r="AF1383" s="2"/>
      <c r="AG1383" s="2"/>
      <c r="AH1383" s="2"/>
      <c r="AI1383" s="2"/>
    </row>
    <row r="1384" spans="27:35" x14ac:dyDescent="0.25">
      <c r="AA1384" s="2"/>
      <c r="AF1384" s="2"/>
      <c r="AG1384" s="2"/>
      <c r="AH1384" s="2"/>
      <c r="AI1384" s="2"/>
    </row>
    <row r="1385" spans="27:35" x14ac:dyDescent="0.25">
      <c r="AA1385" s="2"/>
      <c r="AF1385" s="2"/>
      <c r="AG1385" s="2"/>
      <c r="AH1385" s="2"/>
      <c r="AI1385" s="2"/>
    </row>
    <row r="1386" spans="27:35" x14ac:dyDescent="0.25">
      <c r="AA1386" s="2"/>
      <c r="AF1386" s="2"/>
      <c r="AG1386" s="2"/>
      <c r="AH1386" s="2"/>
      <c r="AI1386" s="2"/>
    </row>
    <row r="1387" spans="27:35" x14ac:dyDescent="0.25">
      <c r="AA1387" s="2"/>
      <c r="AF1387" s="2"/>
      <c r="AG1387" s="2"/>
      <c r="AH1387" s="2"/>
      <c r="AI1387" s="2"/>
    </row>
    <row r="1388" spans="27:35" x14ac:dyDescent="0.25">
      <c r="AA1388" s="2"/>
      <c r="AF1388" s="2"/>
      <c r="AG1388" s="2"/>
      <c r="AH1388" s="2"/>
      <c r="AI1388" s="2"/>
    </row>
    <row r="1389" spans="27:35" x14ac:dyDescent="0.25">
      <c r="AA1389" s="2"/>
      <c r="AF1389" s="2"/>
      <c r="AG1389" s="2"/>
      <c r="AH1389" s="2"/>
      <c r="AI1389" s="2"/>
    </row>
    <row r="1390" spans="27:35" x14ac:dyDescent="0.25">
      <c r="AA1390" s="2"/>
      <c r="AF1390" s="2"/>
      <c r="AG1390" s="2"/>
      <c r="AH1390" s="2"/>
      <c r="AI1390" s="2"/>
    </row>
    <row r="1391" spans="27:35" x14ac:dyDescent="0.25">
      <c r="AA1391" s="2"/>
      <c r="AF1391" s="2"/>
      <c r="AG1391" s="2"/>
      <c r="AH1391" s="2"/>
      <c r="AI1391" s="2"/>
    </row>
    <row r="1392" spans="27:35" x14ac:dyDescent="0.25">
      <c r="AA1392" s="2"/>
      <c r="AF1392" s="2"/>
      <c r="AG1392" s="2"/>
      <c r="AH1392" s="2"/>
      <c r="AI1392" s="2"/>
    </row>
    <row r="1393" spans="27:35" x14ac:dyDescent="0.25">
      <c r="AA1393" s="2"/>
      <c r="AF1393" s="2"/>
      <c r="AG1393" s="2"/>
      <c r="AH1393" s="2"/>
      <c r="AI1393" s="2"/>
    </row>
    <row r="1394" spans="27:35" x14ac:dyDescent="0.25">
      <c r="AA1394" s="2"/>
      <c r="AF1394" s="2"/>
      <c r="AG1394" s="2"/>
      <c r="AH1394" s="2"/>
      <c r="AI1394" s="2"/>
    </row>
    <row r="1395" spans="27:35" x14ac:dyDescent="0.25">
      <c r="AA1395" s="2"/>
      <c r="AF1395" s="2"/>
      <c r="AG1395" s="2"/>
      <c r="AH1395" s="2"/>
      <c r="AI1395" s="2"/>
    </row>
    <row r="1396" spans="27:35" x14ac:dyDescent="0.25">
      <c r="AA1396" s="2"/>
      <c r="AF1396" s="2"/>
      <c r="AG1396" s="2"/>
      <c r="AH1396" s="2"/>
      <c r="AI1396" s="2"/>
    </row>
    <row r="1397" spans="27:35" x14ac:dyDescent="0.25">
      <c r="AA1397" s="2"/>
      <c r="AF1397" s="2"/>
      <c r="AG1397" s="2"/>
      <c r="AH1397" s="2"/>
      <c r="AI1397" s="2"/>
    </row>
    <row r="1398" spans="27:35" x14ac:dyDescent="0.25">
      <c r="AA1398" s="2"/>
      <c r="AF1398" s="2"/>
      <c r="AG1398" s="2"/>
      <c r="AH1398" s="2"/>
      <c r="AI1398" s="2"/>
    </row>
    <row r="1399" spans="27:35" x14ac:dyDescent="0.25">
      <c r="AA1399" s="2"/>
      <c r="AF1399" s="2"/>
      <c r="AG1399" s="2"/>
      <c r="AH1399" s="2"/>
      <c r="AI1399" s="2"/>
    </row>
    <row r="1400" spans="27:35" x14ac:dyDescent="0.25">
      <c r="AA1400" s="2"/>
      <c r="AF1400" s="2"/>
      <c r="AG1400" s="2"/>
      <c r="AH1400" s="2"/>
      <c r="AI1400" s="2"/>
    </row>
    <row r="1401" spans="27:35" x14ac:dyDescent="0.25">
      <c r="AA1401" s="2"/>
      <c r="AF1401" s="2"/>
      <c r="AG1401" s="2"/>
      <c r="AH1401" s="2"/>
      <c r="AI1401" s="2"/>
    </row>
    <row r="1402" spans="27:35" x14ac:dyDescent="0.25">
      <c r="AA1402" s="2"/>
      <c r="AF1402" s="2"/>
      <c r="AG1402" s="2"/>
      <c r="AH1402" s="2"/>
      <c r="AI1402" s="2"/>
    </row>
    <row r="1403" spans="27:35" x14ac:dyDescent="0.25">
      <c r="AA1403" s="2"/>
      <c r="AF1403" s="2"/>
      <c r="AG1403" s="2"/>
      <c r="AH1403" s="2"/>
      <c r="AI1403" s="2"/>
    </row>
    <row r="1404" spans="27:35" x14ac:dyDescent="0.25">
      <c r="AA1404" s="2"/>
      <c r="AF1404" s="2"/>
      <c r="AG1404" s="2"/>
      <c r="AH1404" s="2"/>
      <c r="AI1404" s="2"/>
    </row>
    <row r="1405" spans="27:35" x14ac:dyDescent="0.25">
      <c r="AA1405" s="2"/>
      <c r="AF1405" s="2"/>
      <c r="AG1405" s="2"/>
      <c r="AH1405" s="2"/>
      <c r="AI1405" s="2"/>
    </row>
    <row r="1406" spans="27:35" x14ac:dyDescent="0.25">
      <c r="AA1406" s="2"/>
      <c r="AF1406" s="2"/>
      <c r="AG1406" s="2"/>
      <c r="AH1406" s="2"/>
      <c r="AI1406" s="2"/>
    </row>
    <row r="1407" spans="27:35" x14ac:dyDescent="0.25">
      <c r="AA1407" s="2"/>
      <c r="AF1407" s="2"/>
      <c r="AG1407" s="2"/>
      <c r="AH1407" s="2"/>
      <c r="AI1407" s="2"/>
    </row>
    <row r="1408" spans="27:35" x14ac:dyDescent="0.25">
      <c r="AA1408" s="2"/>
      <c r="AF1408" s="2"/>
      <c r="AG1408" s="2"/>
      <c r="AH1408" s="2"/>
      <c r="AI1408" s="2"/>
    </row>
    <row r="1409" spans="27:35" x14ac:dyDescent="0.25">
      <c r="AA1409" s="2"/>
      <c r="AF1409" s="2"/>
      <c r="AG1409" s="2"/>
      <c r="AH1409" s="2"/>
      <c r="AI1409" s="2"/>
    </row>
    <row r="1410" spans="27:35" x14ac:dyDescent="0.25">
      <c r="AA1410" s="2"/>
      <c r="AF1410" s="2"/>
      <c r="AG1410" s="2"/>
      <c r="AH1410" s="2"/>
      <c r="AI1410" s="2"/>
    </row>
    <row r="1411" spans="27:35" x14ac:dyDescent="0.25">
      <c r="AA1411" s="2"/>
      <c r="AF1411" s="2"/>
      <c r="AG1411" s="2"/>
      <c r="AH1411" s="2"/>
      <c r="AI1411" s="2"/>
    </row>
    <row r="1412" spans="27:35" x14ac:dyDescent="0.25">
      <c r="AA1412" s="2"/>
      <c r="AF1412" s="2"/>
      <c r="AG1412" s="2"/>
      <c r="AH1412" s="2"/>
      <c r="AI1412" s="2"/>
    </row>
    <row r="1413" spans="27:35" x14ac:dyDescent="0.25">
      <c r="AA1413" s="2"/>
      <c r="AF1413" s="2"/>
      <c r="AG1413" s="2"/>
      <c r="AH1413" s="2"/>
      <c r="AI1413" s="2"/>
    </row>
    <row r="1414" spans="27:35" x14ac:dyDescent="0.25">
      <c r="AA1414" s="2"/>
      <c r="AF1414" s="2"/>
      <c r="AG1414" s="2"/>
      <c r="AH1414" s="2"/>
      <c r="AI1414" s="2"/>
    </row>
    <row r="1415" spans="27:35" x14ac:dyDescent="0.25">
      <c r="AA1415" s="2"/>
      <c r="AF1415" s="2"/>
      <c r="AG1415" s="2"/>
      <c r="AH1415" s="2"/>
      <c r="AI1415" s="2"/>
    </row>
    <row r="1416" spans="27:35" x14ac:dyDescent="0.25">
      <c r="AA1416" s="2"/>
      <c r="AF1416" s="2"/>
      <c r="AG1416" s="2"/>
      <c r="AH1416" s="2"/>
      <c r="AI1416" s="2"/>
    </row>
    <row r="1417" spans="27:35" x14ac:dyDescent="0.25">
      <c r="AA1417" s="2"/>
      <c r="AF1417" s="2"/>
      <c r="AG1417" s="2"/>
      <c r="AH1417" s="2"/>
      <c r="AI1417" s="2"/>
    </row>
    <row r="1418" spans="27:35" x14ac:dyDescent="0.25">
      <c r="AA1418" s="2"/>
      <c r="AF1418" s="2"/>
      <c r="AG1418" s="2"/>
      <c r="AH1418" s="2"/>
      <c r="AI1418" s="2"/>
    </row>
    <row r="1419" spans="27:35" x14ac:dyDescent="0.25">
      <c r="AA1419" s="2"/>
      <c r="AF1419" s="2"/>
      <c r="AG1419" s="2"/>
      <c r="AH1419" s="2"/>
      <c r="AI1419" s="2"/>
    </row>
    <row r="1420" spans="27:35" x14ac:dyDescent="0.25">
      <c r="AA1420" s="2"/>
      <c r="AF1420" s="2"/>
      <c r="AG1420" s="2"/>
      <c r="AH1420" s="2"/>
      <c r="AI1420" s="2"/>
    </row>
    <row r="1421" spans="27:35" x14ac:dyDescent="0.25">
      <c r="AA1421" s="2"/>
      <c r="AF1421" s="2"/>
      <c r="AG1421" s="2"/>
      <c r="AH1421" s="2"/>
      <c r="AI1421" s="2"/>
    </row>
    <row r="1422" spans="27:35" x14ac:dyDescent="0.25">
      <c r="AA1422" s="2"/>
      <c r="AF1422" s="2"/>
      <c r="AG1422" s="2"/>
      <c r="AH1422" s="2"/>
      <c r="AI1422" s="2"/>
    </row>
    <row r="1423" spans="27:35" x14ac:dyDescent="0.25">
      <c r="AA1423" s="2"/>
      <c r="AF1423" s="2"/>
      <c r="AG1423" s="2"/>
      <c r="AH1423" s="2"/>
      <c r="AI1423" s="2"/>
    </row>
    <row r="1424" spans="27:35" x14ac:dyDescent="0.25">
      <c r="AA1424" s="2"/>
      <c r="AF1424" s="2"/>
      <c r="AG1424" s="2"/>
      <c r="AH1424" s="2"/>
      <c r="AI1424" s="2"/>
    </row>
    <row r="1425" spans="27:35" x14ac:dyDescent="0.25">
      <c r="AA1425" s="2"/>
      <c r="AF1425" s="2"/>
      <c r="AG1425" s="2"/>
      <c r="AH1425" s="2"/>
      <c r="AI1425" s="2"/>
    </row>
    <row r="1426" spans="27:35" x14ac:dyDescent="0.25">
      <c r="AA1426" s="2"/>
      <c r="AF1426" s="2"/>
      <c r="AG1426" s="2"/>
      <c r="AH1426" s="2"/>
      <c r="AI1426" s="2"/>
    </row>
    <row r="1427" spans="27:35" x14ac:dyDescent="0.25">
      <c r="AA1427" s="2"/>
      <c r="AF1427" s="2"/>
      <c r="AG1427" s="2"/>
      <c r="AH1427" s="2"/>
      <c r="AI1427" s="2"/>
    </row>
    <row r="1428" spans="27:35" x14ac:dyDescent="0.25">
      <c r="AA1428" s="2"/>
      <c r="AF1428" s="2"/>
      <c r="AG1428" s="2"/>
      <c r="AH1428" s="2"/>
      <c r="AI1428" s="2"/>
    </row>
    <row r="1429" spans="27:35" x14ac:dyDescent="0.25">
      <c r="AA1429" s="2"/>
      <c r="AF1429" s="2"/>
      <c r="AG1429" s="2"/>
      <c r="AH1429" s="2"/>
      <c r="AI1429" s="2"/>
    </row>
    <row r="1430" spans="27:35" x14ac:dyDescent="0.25">
      <c r="AA1430" s="2"/>
      <c r="AF1430" s="2"/>
      <c r="AG1430" s="2"/>
      <c r="AH1430" s="2"/>
      <c r="AI1430" s="2"/>
    </row>
    <row r="1431" spans="27:35" x14ac:dyDescent="0.25">
      <c r="AA1431" s="2"/>
      <c r="AF1431" s="2"/>
      <c r="AG1431" s="2"/>
      <c r="AH1431" s="2"/>
      <c r="AI1431" s="2"/>
    </row>
    <row r="1432" spans="27:35" x14ac:dyDescent="0.25">
      <c r="AA1432" s="2"/>
      <c r="AF1432" s="2"/>
      <c r="AG1432" s="2"/>
      <c r="AH1432" s="2"/>
      <c r="AI1432" s="2"/>
    </row>
    <row r="1433" spans="27:35" x14ac:dyDescent="0.25">
      <c r="AA1433" s="2"/>
      <c r="AF1433" s="2"/>
      <c r="AG1433" s="2"/>
      <c r="AH1433" s="2"/>
      <c r="AI1433" s="2"/>
    </row>
    <row r="1434" spans="27:35" x14ac:dyDescent="0.25">
      <c r="AA1434" s="2"/>
      <c r="AF1434" s="2"/>
      <c r="AG1434" s="2"/>
      <c r="AH1434" s="2"/>
      <c r="AI1434" s="2"/>
    </row>
    <row r="1435" spans="27:35" x14ac:dyDescent="0.25">
      <c r="AA1435" s="2"/>
      <c r="AF1435" s="2"/>
      <c r="AG1435" s="2"/>
      <c r="AH1435" s="2"/>
      <c r="AI1435" s="2"/>
    </row>
    <row r="1436" spans="27:35" x14ac:dyDescent="0.25">
      <c r="AA1436" s="2"/>
      <c r="AF1436" s="2"/>
      <c r="AG1436" s="2"/>
      <c r="AH1436" s="2"/>
      <c r="AI1436" s="2"/>
    </row>
    <row r="1437" spans="27:35" x14ac:dyDescent="0.25">
      <c r="AA1437" s="2"/>
      <c r="AF1437" s="2"/>
      <c r="AG1437" s="2"/>
      <c r="AH1437" s="2"/>
      <c r="AI1437" s="2"/>
    </row>
    <row r="1438" spans="27:35" x14ac:dyDescent="0.25">
      <c r="AA1438" s="2"/>
      <c r="AF1438" s="2"/>
      <c r="AG1438" s="2"/>
      <c r="AH1438" s="2"/>
      <c r="AI1438" s="2"/>
    </row>
    <row r="1439" spans="27:35" x14ac:dyDescent="0.25">
      <c r="AA1439" s="2"/>
      <c r="AF1439" s="2"/>
      <c r="AG1439" s="2"/>
      <c r="AH1439" s="2"/>
      <c r="AI1439" s="2"/>
    </row>
    <row r="1440" spans="27:35" x14ac:dyDescent="0.25">
      <c r="AA1440" s="2"/>
      <c r="AF1440" s="2"/>
      <c r="AG1440" s="2"/>
      <c r="AH1440" s="2"/>
      <c r="AI1440" s="2"/>
    </row>
    <row r="1441" spans="27:35" x14ac:dyDescent="0.25">
      <c r="AA1441" s="2"/>
      <c r="AF1441" s="2"/>
      <c r="AG1441" s="2"/>
      <c r="AH1441" s="2"/>
      <c r="AI1441" s="2"/>
    </row>
    <row r="1442" spans="27:35" x14ac:dyDescent="0.25">
      <c r="AA1442" s="2"/>
      <c r="AF1442" s="2"/>
      <c r="AG1442" s="2"/>
      <c r="AH1442" s="2"/>
      <c r="AI1442" s="2"/>
    </row>
    <row r="1443" spans="27:35" x14ac:dyDescent="0.25">
      <c r="AA1443" s="2"/>
      <c r="AF1443" s="2"/>
      <c r="AG1443" s="2"/>
      <c r="AH1443" s="2"/>
      <c r="AI1443" s="2"/>
    </row>
    <row r="1444" spans="27:35" x14ac:dyDescent="0.25">
      <c r="AA1444" s="2"/>
      <c r="AF1444" s="2"/>
      <c r="AG1444" s="2"/>
      <c r="AH1444" s="2"/>
      <c r="AI1444" s="2"/>
    </row>
    <row r="1445" spans="27:35" x14ac:dyDescent="0.25">
      <c r="AA1445" s="2"/>
      <c r="AF1445" s="2"/>
      <c r="AG1445" s="2"/>
      <c r="AH1445" s="2"/>
      <c r="AI1445" s="2"/>
    </row>
    <row r="1446" spans="27:35" x14ac:dyDescent="0.25">
      <c r="AA1446" s="2"/>
      <c r="AF1446" s="2"/>
      <c r="AG1446" s="2"/>
      <c r="AH1446" s="2"/>
      <c r="AI1446" s="2"/>
    </row>
    <row r="1447" spans="27:35" x14ac:dyDescent="0.25">
      <c r="AA1447" s="2"/>
      <c r="AF1447" s="2"/>
      <c r="AG1447" s="2"/>
      <c r="AH1447" s="2"/>
      <c r="AI1447" s="2"/>
    </row>
    <row r="1448" spans="27:35" x14ac:dyDescent="0.25">
      <c r="AA1448" s="2"/>
      <c r="AF1448" s="2"/>
      <c r="AG1448" s="2"/>
      <c r="AH1448" s="2"/>
      <c r="AI1448" s="2"/>
    </row>
    <row r="1449" spans="27:35" x14ac:dyDescent="0.25">
      <c r="AA1449" s="2"/>
      <c r="AF1449" s="2"/>
      <c r="AG1449" s="2"/>
      <c r="AH1449" s="2"/>
      <c r="AI1449" s="2"/>
    </row>
    <row r="1450" spans="27:35" x14ac:dyDescent="0.25">
      <c r="AA1450" s="2"/>
      <c r="AF1450" s="2"/>
      <c r="AG1450" s="2"/>
      <c r="AH1450" s="2"/>
      <c r="AI1450" s="2"/>
    </row>
    <row r="1451" spans="27:35" x14ac:dyDescent="0.25">
      <c r="AA1451" s="2"/>
      <c r="AF1451" s="2"/>
      <c r="AG1451" s="2"/>
      <c r="AH1451" s="2"/>
      <c r="AI1451" s="2"/>
    </row>
    <row r="1452" spans="27:35" x14ac:dyDescent="0.25">
      <c r="AA1452" s="2"/>
      <c r="AF1452" s="2"/>
      <c r="AG1452" s="2"/>
      <c r="AH1452" s="2"/>
      <c r="AI1452" s="2"/>
    </row>
    <row r="1453" spans="27:35" x14ac:dyDescent="0.25">
      <c r="AA1453" s="2"/>
      <c r="AF1453" s="2"/>
      <c r="AG1453" s="2"/>
      <c r="AH1453" s="2"/>
      <c r="AI1453" s="2"/>
    </row>
    <row r="1454" spans="27:35" x14ac:dyDescent="0.25">
      <c r="AA1454" s="2"/>
      <c r="AF1454" s="2"/>
      <c r="AG1454" s="2"/>
      <c r="AH1454" s="2"/>
      <c r="AI1454" s="2"/>
    </row>
    <row r="1455" spans="27:35" x14ac:dyDescent="0.25">
      <c r="AA1455" s="2"/>
      <c r="AF1455" s="2"/>
      <c r="AG1455" s="2"/>
      <c r="AH1455" s="2"/>
      <c r="AI1455" s="2"/>
    </row>
    <row r="1456" spans="27:35" x14ac:dyDescent="0.25">
      <c r="AA1456" s="2"/>
      <c r="AF1456" s="2"/>
      <c r="AG1456" s="2"/>
      <c r="AH1456" s="2"/>
      <c r="AI1456" s="2"/>
    </row>
    <row r="1457" spans="27:35" x14ac:dyDescent="0.25">
      <c r="AA1457" s="2"/>
      <c r="AF1457" s="2"/>
      <c r="AG1457" s="2"/>
      <c r="AH1457" s="2"/>
      <c r="AI1457" s="2"/>
    </row>
    <row r="1458" spans="27:35" x14ac:dyDescent="0.25">
      <c r="AA1458" s="2"/>
      <c r="AF1458" s="2"/>
      <c r="AG1458" s="2"/>
      <c r="AH1458" s="2"/>
      <c r="AI1458" s="2"/>
    </row>
    <row r="1459" spans="27:35" x14ac:dyDescent="0.25">
      <c r="AA1459" s="2"/>
      <c r="AF1459" s="2"/>
      <c r="AG1459" s="2"/>
      <c r="AH1459" s="2"/>
      <c r="AI1459" s="2"/>
    </row>
    <row r="1460" spans="27:35" x14ac:dyDescent="0.25">
      <c r="AA1460" s="2"/>
      <c r="AF1460" s="2"/>
      <c r="AG1460" s="2"/>
      <c r="AH1460" s="2"/>
      <c r="AI1460" s="2"/>
    </row>
    <row r="1461" spans="27:35" x14ac:dyDescent="0.25">
      <c r="AA1461" s="2"/>
      <c r="AF1461" s="2"/>
      <c r="AG1461" s="2"/>
      <c r="AH1461" s="2"/>
      <c r="AI1461" s="2"/>
    </row>
    <row r="1462" spans="27:35" x14ac:dyDescent="0.25">
      <c r="AA1462" s="2"/>
      <c r="AF1462" s="2"/>
      <c r="AG1462" s="2"/>
      <c r="AH1462" s="2"/>
      <c r="AI1462" s="2"/>
    </row>
    <row r="1463" spans="27:35" x14ac:dyDescent="0.25">
      <c r="AA1463" s="2"/>
      <c r="AF1463" s="2"/>
      <c r="AG1463" s="2"/>
      <c r="AH1463" s="2"/>
      <c r="AI1463" s="2"/>
    </row>
    <row r="1464" spans="27:35" x14ac:dyDescent="0.25">
      <c r="AA1464" s="2"/>
      <c r="AF1464" s="2"/>
      <c r="AG1464" s="2"/>
      <c r="AH1464" s="2"/>
      <c r="AI1464" s="2"/>
    </row>
    <row r="1465" spans="27:35" x14ac:dyDescent="0.25">
      <c r="AA1465" s="2"/>
      <c r="AF1465" s="2"/>
      <c r="AG1465" s="2"/>
      <c r="AH1465" s="2"/>
      <c r="AI1465" s="2"/>
    </row>
    <row r="1466" spans="27:35" x14ac:dyDescent="0.25">
      <c r="AA1466" s="2"/>
      <c r="AF1466" s="2"/>
      <c r="AG1466" s="2"/>
      <c r="AH1466" s="2"/>
      <c r="AI1466" s="2"/>
    </row>
    <row r="1467" spans="27:35" x14ac:dyDescent="0.25">
      <c r="AA1467" s="2"/>
      <c r="AF1467" s="2"/>
      <c r="AG1467" s="2"/>
      <c r="AH1467" s="2"/>
      <c r="AI1467" s="2"/>
    </row>
    <row r="1468" spans="27:35" x14ac:dyDescent="0.25">
      <c r="AA1468" s="2"/>
      <c r="AF1468" s="2"/>
      <c r="AG1468" s="2"/>
      <c r="AH1468" s="2"/>
      <c r="AI1468" s="2"/>
    </row>
    <row r="1469" spans="27:35" x14ac:dyDescent="0.25">
      <c r="AA1469" s="2"/>
      <c r="AF1469" s="2"/>
      <c r="AG1469" s="2"/>
      <c r="AH1469" s="2"/>
      <c r="AI1469" s="2"/>
    </row>
    <row r="1470" spans="27:35" x14ac:dyDescent="0.25">
      <c r="AA1470" s="2"/>
      <c r="AF1470" s="2"/>
      <c r="AG1470" s="2"/>
      <c r="AH1470" s="2"/>
      <c r="AI1470" s="2"/>
    </row>
    <row r="1471" spans="27:35" x14ac:dyDescent="0.25">
      <c r="AA1471" s="2"/>
      <c r="AF1471" s="2"/>
      <c r="AG1471" s="2"/>
      <c r="AH1471" s="2"/>
      <c r="AI1471" s="2"/>
    </row>
    <row r="1472" spans="27:35" x14ac:dyDescent="0.25">
      <c r="AA1472" s="2"/>
      <c r="AF1472" s="2"/>
      <c r="AG1472" s="2"/>
      <c r="AH1472" s="2"/>
      <c r="AI1472" s="2"/>
    </row>
    <row r="1473" spans="27:35" x14ac:dyDescent="0.25">
      <c r="AA1473" s="2"/>
      <c r="AF1473" s="2"/>
      <c r="AG1473" s="2"/>
      <c r="AH1473" s="2"/>
      <c r="AI1473" s="2"/>
    </row>
    <row r="1474" spans="27:35" x14ac:dyDescent="0.25">
      <c r="AA1474" s="2"/>
      <c r="AF1474" s="2"/>
      <c r="AG1474" s="2"/>
      <c r="AH1474" s="2"/>
      <c r="AI1474" s="2"/>
    </row>
    <row r="1475" spans="27:35" x14ac:dyDescent="0.25">
      <c r="AA1475" s="2"/>
      <c r="AF1475" s="2"/>
      <c r="AG1475" s="2"/>
      <c r="AH1475" s="2"/>
      <c r="AI1475" s="2"/>
    </row>
    <row r="1476" spans="27:35" x14ac:dyDescent="0.25">
      <c r="AA1476" s="2"/>
      <c r="AF1476" s="2"/>
      <c r="AG1476" s="2"/>
      <c r="AH1476" s="2"/>
      <c r="AI1476" s="2"/>
    </row>
    <row r="1477" spans="27:35" x14ac:dyDescent="0.25">
      <c r="AA1477" s="2"/>
      <c r="AF1477" s="2"/>
      <c r="AG1477" s="2"/>
      <c r="AH1477" s="2"/>
      <c r="AI1477" s="2"/>
    </row>
    <row r="1478" spans="27:35" x14ac:dyDescent="0.25">
      <c r="AA1478" s="2"/>
      <c r="AF1478" s="2"/>
      <c r="AG1478" s="2"/>
      <c r="AH1478" s="2"/>
      <c r="AI1478" s="2"/>
    </row>
    <row r="1479" spans="27:35" x14ac:dyDescent="0.25">
      <c r="AA1479" s="2"/>
      <c r="AF1479" s="2"/>
      <c r="AG1479" s="2"/>
      <c r="AH1479" s="2"/>
      <c r="AI1479" s="2"/>
    </row>
    <row r="1480" spans="27:35" x14ac:dyDescent="0.25">
      <c r="AA1480" s="2"/>
      <c r="AF1480" s="2"/>
      <c r="AG1480" s="2"/>
      <c r="AH1480" s="2"/>
      <c r="AI1480" s="2"/>
    </row>
    <row r="1481" spans="27:35" x14ac:dyDescent="0.25">
      <c r="AA1481" s="2"/>
      <c r="AF1481" s="2"/>
      <c r="AG1481" s="2"/>
      <c r="AH1481" s="2"/>
      <c r="AI1481" s="2"/>
    </row>
    <row r="1482" spans="27:35" x14ac:dyDescent="0.25">
      <c r="AA1482" s="2"/>
      <c r="AF1482" s="2"/>
      <c r="AG1482" s="2"/>
      <c r="AH1482" s="2"/>
      <c r="AI1482" s="2"/>
    </row>
    <row r="1483" spans="27:35" x14ac:dyDescent="0.25">
      <c r="AA1483" s="2"/>
      <c r="AF1483" s="2"/>
      <c r="AG1483" s="2"/>
      <c r="AH1483" s="2"/>
      <c r="AI1483" s="2"/>
    </row>
    <row r="1484" spans="27:35" x14ac:dyDescent="0.25">
      <c r="AA1484" s="2"/>
      <c r="AF1484" s="2"/>
      <c r="AG1484" s="2"/>
      <c r="AH1484" s="2"/>
      <c r="AI1484" s="2"/>
    </row>
    <row r="1485" spans="27:35" x14ac:dyDescent="0.25">
      <c r="AA1485" s="2"/>
      <c r="AF1485" s="2"/>
      <c r="AG1485" s="2"/>
      <c r="AH1485" s="2"/>
      <c r="AI1485" s="2"/>
    </row>
    <row r="1486" spans="27:35" x14ac:dyDescent="0.25">
      <c r="AA1486" s="2"/>
      <c r="AF1486" s="2"/>
      <c r="AG1486" s="2"/>
      <c r="AH1486" s="2"/>
      <c r="AI1486" s="2"/>
    </row>
    <row r="1487" spans="27:35" x14ac:dyDescent="0.25">
      <c r="AA1487" s="2"/>
      <c r="AF1487" s="2"/>
      <c r="AG1487" s="2"/>
      <c r="AH1487" s="2"/>
      <c r="AI1487" s="2"/>
    </row>
    <row r="1488" spans="27:35" x14ac:dyDescent="0.25">
      <c r="AA1488" s="2"/>
      <c r="AF1488" s="2"/>
      <c r="AG1488" s="2"/>
      <c r="AH1488" s="2"/>
      <c r="AI1488" s="2"/>
    </row>
    <row r="1489" spans="27:35" x14ac:dyDescent="0.25">
      <c r="AA1489" s="2"/>
      <c r="AF1489" s="2"/>
      <c r="AG1489" s="2"/>
      <c r="AH1489" s="2"/>
      <c r="AI1489" s="2"/>
    </row>
    <row r="1490" spans="27:35" x14ac:dyDescent="0.25">
      <c r="AA1490" s="2"/>
      <c r="AF1490" s="2"/>
      <c r="AG1490" s="2"/>
      <c r="AH1490" s="2"/>
      <c r="AI1490" s="2"/>
    </row>
    <row r="1491" spans="27:35" x14ac:dyDescent="0.25">
      <c r="AA1491" s="2"/>
      <c r="AF1491" s="2"/>
      <c r="AG1491" s="2"/>
      <c r="AH1491" s="2"/>
      <c r="AI1491" s="2"/>
    </row>
    <row r="1492" spans="27:35" x14ac:dyDescent="0.25">
      <c r="AA1492" s="2"/>
      <c r="AF1492" s="2"/>
      <c r="AG1492" s="2"/>
      <c r="AH1492" s="2"/>
      <c r="AI1492" s="2"/>
    </row>
    <row r="1493" spans="27:35" x14ac:dyDescent="0.25">
      <c r="AA1493" s="2"/>
      <c r="AF1493" s="2"/>
      <c r="AG1493" s="2"/>
      <c r="AH1493" s="2"/>
      <c r="AI1493" s="2"/>
    </row>
    <row r="1494" spans="27:35" x14ac:dyDescent="0.25">
      <c r="AA1494" s="2"/>
      <c r="AF1494" s="2"/>
      <c r="AG1494" s="2"/>
      <c r="AH1494" s="2"/>
      <c r="AI1494" s="2"/>
    </row>
    <row r="1495" spans="27:35" x14ac:dyDescent="0.25">
      <c r="AA1495" s="2"/>
      <c r="AF1495" s="2"/>
      <c r="AG1495" s="2"/>
      <c r="AH1495" s="2"/>
      <c r="AI1495" s="2"/>
    </row>
    <row r="1496" spans="27:35" x14ac:dyDescent="0.25">
      <c r="AA1496" s="2"/>
      <c r="AF1496" s="2"/>
      <c r="AG1496" s="2"/>
      <c r="AH1496" s="2"/>
      <c r="AI1496" s="2"/>
    </row>
    <row r="1497" spans="27:35" x14ac:dyDescent="0.25">
      <c r="AA1497" s="2"/>
      <c r="AF1497" s="2"/>
      <c r="AG1497" s="2"/>
      <c r="AH1497" s="2"/>
      <c r="AI1497" s="2"/>
    </row>
    <row r="1498" spans="27:35" x14ac:dyDescent="0.25">
      <c r="AA1498" s="2"/>
      <c r="AF1498" s="2"/>
      <c r="AG1498" s="2"/>
      <c r="AH1498" s="2"/>
      <c r="AI1498" s="2"/>
    </row>
    <row r="1499" spans="27:35" x14ac:dyDescent="0.25">
      <c r="AA1499" s="2"/>
      <c r="AF1499" s="2"/>
      <c r="AG1499" s="2"/>
      <c r="AH1499" s="2"/>
      <c r="AI1499" s="2"/>
    </row>
    <row r="1500" spans="27:35" x14ac:dyDescent="0.25">
      <c r="AA1500" s="2"/>
      <c r="AF1500" s="2"/>
      <c r="AG1500" s="2"/>
      <c r="AH1500" s="2"/>
      <c r="AI1500" s="2"/>
    </row>
    <row r="1501" spans="27:35" x14ac:dyDescent="0.25">
      <c r="AA1501" s="2"/>
      <c r="AF1501" s="2"/>
      <c r="AG1501" s="2"/>
      <c r="AH1501" s="2"/>
      <c r="AI1501" s="2"/>
    </row>
    <row r="1502" spans="27:35" x14ac:dyDescent="0.25">
      <c r="AA1502" s="2"/>
      <c r="AF1502" s="2"/>
      <c r="AG1502" s="2"/>
      <c r="AH1502" s="2"/>
      <c r="AI1502" s="2"/>
    </row>
    <row r="1503" spans="27:35" x14ac:dyDescent="0.25">
      <c r="AA1503" s="2"/>
      <c r="AF1503" s="2"/>
      <c r="AG1503" s="2"/>
      <c r="AH1503" s="2"/>
      <c r="AI1503" s="2"/>
    </row>
    <row r="1504" spans="27:35" x14ac:dyDescent="0.25">
      <c r="AA1504" s="2"/>
      <c r="AF1504" s="2"/>
      <c r="AG1504" s="2"/>
      <c r="AH1504" s="2"/>
      <c r="AI1504" s="2"/>
    </row>
    <row r="1505" spans="27:35" x14ac:dyDescent="0.25">
      <c r="AA1505" s="2"/>
      <c r="AF1505" s="2"/>
      <c r="AG1505" s="2"/>
      <c r="AH1505" s="2"/>
      <c r="AI1505" s="2"/>
    </row>
    <row r="1506" spans="27:35" x14ac:dyDescent="0.25">
      <c r="AA1506" s="2"/>
      <c r="AF1506" s="2"/>
      <c r="AG1506" s="2"/>
      <c r="AH1506" s="2"/>
      <c r="AI1506" s="2"/>
    </row>
    <row r="1507" spans="27:35" x14ac:dyDescent="0.25">
      <c r="AA1507" s="2"/>
      <c r="AF1507" s="2"/>
      <c r="AG1507" s="2"/>
      <c r="AH1507" s="2"/>
      <c r="AI1507" s="2"/>
    </row>
    <row r="1508" spans="27:35" x14ac:dyDescent="0.25">
      <c r="AA1508" s="2"/>
      <c r="AF1508" s="2"/>
      <c r="AG1508" s="2"/>
      <c r="AH1508" s="2"/>
      <c r="AI1508" s="2"/>
    </row>
    <row r="1509" spans="27:35" x14ac:dyDescent="0.25">
      <c r="AA1509" s="2"/>
      <c r="AF1509" s="2"/>
      <c r="AG1509" s="2"/>
      <c r="AH1509" s="2"/>
      <c r="AI1509" s="2"/>
    </row>
    <row r="1510" spans="27:35" x14ac:dyDescent="0.25">
      <c r="AA1510" s="2"/>
      <c r="AF1510" s="2"/>
      <c r="AG1510" s="2"/>
      <c r="AH1510" s="2"/>
      <c r="AI1510" s="2"/>
    </row>
    <row r="1511" spans="27:35" x14ac:dyDescent="0.25">
      <c r="AA1511" s="2"/>
      <c r="AF1511" s="2"/>
      <c r="AG1511" s="2"/>
      <c r="AH1511" s="2"/>
      <c r="AI1511" s="2"/>
    </row>
    <row r="1512" spans="27:35" x14ac:dyDescent="0.25">
      <c r="AA1512" s="2"/>
      <c r="AF1512" s="2"/>
      <c r="AG1512" s="2"/>
      <c r="AH1512" s="2"/>
      <c r="AI1512" s="2"/>
    </row>
    <row r="1513" spans="27:35" x14ac:dyDescent="0.25">
      <c r="AA1513" s="2"/>
      <c r="AF1513" s="2"/>
      <c r="AG1513" s="2"/>
      <c r="AH1513" s="2"/>
      <c r="AI1513" s="2"/>
    </row>
    <row r="1514" spans="27:35" x14ac:dyDescent="0.25">
      <c r="AA1514" s="2"/>
      <c r="AF1514" s="2"/>
      <c r="AG1514" s="2"/>
      <c r="AH1514" s="2"/>
      <c r="AI1514" s="2"/>
    </row>
    <row r="1515" spans="27:35" x14ac:dyDescent="0.25">
      <c r="AA1515" s="2"/>
      <c r="AF1515" s="2"/>
      <c r="AG1515" s="2"/>
      <c r="AH1515" s="2"/>
      <c r="AI1515" s="2"/>
    </row>
    <row r="1516" spans="27:35" x14ac:dyDescent="0.25">
      <c r="AA1516" s="2"/>
      <c r="AF1516" s="2"/>
      <c r="AG1516" s="2"/>
      <c r="AH1516" s="2"/>
      <c r="AI1516" s="2"/>
    </row>
    <row r="1517" spans="27:35" x14ac:dyDescent="0.25">
      <c r="AA1517" s="2"/>
      <c r="AF1517" s="2"/>
      <c r="AG1517" s="2"/>
      <c r="AH1517" s="2"/>
      <c r="AI1517" s="2"/>
    </row>
    <row r="1518" spans="27:35" x14ac:dyDescent="0.25">
      <c r="AA1518" s="2"/>
      <c r="AF1518" s="2"/>
      <c r="AG1518" s="2"/>
      <c r="AH1518" s="2"/>
      <c r="AI1518" s="2"/>
    </row>
    <row r="1519" spans="27:35" x14ac:dyDescent="0.25">
      <c r="AA1519" s="2"/>
      <c r="AF1519" s="2"/>
      <c r="AG1519" s="2"/>
      <c r="AH1519" s="2"/>
      <c r="AI1519" s="2"/>
    </row>
    <row r="1520" spans="27:35" x14ac:dyDescent="0.25">
      <c r="AA1520" s="2"/>
      <c r="AF1520" s="2"/>
      <c r="AG1520" s="2"/>
      <c r="AH1520" s="2"/>
      <c r="AI1520" s="2"/>
    </row>
    <row r="1521" spans="27:35" x14ac:dyDescent="0.25">
      <c r="AA1521" s="2"/>
      <c r="AF1521" s="2"/>
      <c r="AG1521" s="2"/>
      <c r="AH1521" s="2"/>
      <c r="AI1521" s="2"/>
    </row>
    <row r="1522" spans="27:35" x14ac:dyDescent="0.25">
      <c r="AA1522" s="2"/>
      <c r="AF1522" s="2"/>
      <c r="AG1522" s="2"/>
      <c r="AH1522" s="2"/>
      <c r="AI1522" s="2"/>
    </row>
    <row r="1523" spans="27:35" x14ac:dyDescent="0.25">
      <c r="AA1523" s="2"/>
      <c r="AF1523" s="2"/>
      <c r="AG1523" s="2"/>
      <c r="AH1523" s="2"/>
      <c r="AI1523" s="2"/>
    </row>
    <row r="1524" spans="27:35" x14ac:dyDescent="0.25">
      <c r="AA1524" s="2"/>
      <c r="AF1524" s="2"/>
      <c r="AG1524" s="2"/>
      <c r="AH1524" s="2"/>
      <c r="AI1524" s="2"/>
    </row>
    <row r="1525" spans="27:35" x14ac:dyDescent="0.25">
      <c r="AA1525" s="2"/>
      <c r="AF1525" s="2"/>
      <c r="AG1525" s="2"/>
      <c r="AH1525" s="2"/>
      <c r="AI1525" s="2"/>
    </row>
    <row r="1526" spans="27:35" x14ac:dyDescent="0.25">
      <c r="AA1526" s="2"/>
      <c r="AF1526" s="2"/>
      <c r="AG1526" s="2"/>
      <c r="AH1526" s="2"/>
      <c r="AI1526" s="2"/>
    </row>
    <row r="1527" spans="27:35" x14ac:dyDescent="0.25">
      <c r="AA1527" s="2"/>
      <c r="AF1527" s="2"/>
      <c r="AG1527" s="2"/>
      <c r="AH1527" s="2"/>
      <c r="AI1527" s="2"/>
    </row>
    <row r="1528" spans="27:35" x14ac:dyDescent="0.25">
      <c r="AA1528" s="2"/>
      <c r="AF1528" s="2"/>
      <c r="AG1528" s="2"/>
      <c r="AH1528" s="2"/>
      <c r="AI1528" s="2"/>
    </row>
    <row r="1529" spans="27:35" x14ac:dyDescent="0.25">
      <c r="AA1529" s="2"/>
      <c r="AF1529" s="2"/>
      <c r="AG1529" s="2"/>
      <c r="AH1529" s="2"/>
      <c r="AI1529" s="2"/>
    </row>
    <row r="1530" spans="27:35" x14ac:dyDescent="0.25">
      <c r="AA1530" s="2"/>
      <c r="AF1530" s="2"/>
      <c r="AG1530" s="2"/>
      <c r="AH1530" s="2"/>
      <c r="AI1530" s="2"/>
    </row>
    <row r="1531" spans="27:35" x14ac:dyDescent="0.25">
      <c r="AA1531" s="2"/>
      <c r="AF1531" s="2"/>
      <c r="AG1531" s="2"/>
      <c r="AH1531" s="2"/>
      <c r="AI1531" s="2"/>
    </row>
    <row r="1532" spans="27:35" x14ac:dyDescent="0.25">
      <c r="AA1532" s="2"/>
      <c r="AF1532" s="2"/>
      <c r="AG1532" s="2"/>
      <c r="AH1532" s="2"/>
      <c r="AI1532" s="2"/>
    </row>
    <row r="1533" spans="27:35" x14ac:dyDescent="0.25">
      <c r="AA1533" s="2"/>
      <c r="AF1533" s="2"/>
      <c r="AG1533" s="2"/>
      <c r="AH1533" s="2"/>
      <c r="AI1533" s="2"/>
    </row>
    <row r="1534" spans="27:35" x14ac:dyDescent="0.25">
      <c r="AA1534" s="2"/>
      <c r="AF1534" s="2"/>
      <c r="AG1534" s="2"/>
      <c r="AH1534" s="2"/>
      <c r="AI1534" s="2"/>
    </row>
    <row r="1535" spans="27:35" x14ac:dyDescent="0.25">
      <c r="AA1535" s="2"/>
      <c r="AF1535" s="2"/>
      <c r="AG1535" s="2"/>
      <c r="AH1535" s="2"/>
      <c r="AI1535" s="2"/>
    </row>
    <row r="1536" spans="27:35" x14ac:dyDescent="0.25">
      <c r="AA1536" s="2"/>
      <c r="AF1536" s="2"/>
      <c r="AG1536" s="2"/>
      <c r="AH1536" s="2"/>
      <c r="AI1536" s="2"/>
    </row>
    <row r="1537" spans="27:35" x14ac:dyDescent="0.25">
      <c r="AA1537" s="2"/>
      <c r="AF1537" s="2"/>
      <c r="AG1537" s="2"/>
      <c r="AH1537" s="2"/>
      <c r="AI1537" s="2"/>
    </row>
    <row r="1538" spans="27:35" x14ac:dyDescent="0.25">
      <c r="AA1538" s="2"/>
      <c r="AF1538" s="2"/>
      <c r="AG1538" s="2"/>
      <c r="AH1538" s="2"/>
      <c r="AI1538" s="2"/>
    </row>
    <row r="1539" spans="27:35" x14ac:dyDescent="0.25">
      <c r="AA1539" s="2"/>
      <c r="AF1539" s="2"/>
      <c r="AG1539" s="2"/>
      <c r="AH1539" s="2"/>
      <c r="AI1539" s="2"/>
    </row>
    <row r="1540" spans="27:35" x14ac:dyDescent="0.25">
      <c r="AA1540" s="2"/>
      <c r="AF1540" s="2"/>
      <c r="AG1540" s="2"/>
      <c r="AH1540" s="2"/>
      <c r="AI1540" s="2"/>
    </row>
    <row r="1541" spans="27:35" x14ac:dyDescent="0.25">
      <c r="AA1541" s="2"/>
      <c r="AF1541" s="2"/>
      <c r="AG1541" s="2"/>
      <c r="AH1541" s="2"/>
      <c r="AI1541" s="2"/>
    </row>
    <row r="1542" spans="27:35" x14ac:dyDescent="0.25">
      <c r="AA1542" s="2"/>
      <c r="AF1542" s="2"/>
      <c r="AG1542" s="2"/>
      <c r="AH1542" s="2"/>
      <c r="AI1542" s="2"/>
    </row>
    <row r="1543" spans="27:35" x14ac:dyDescent="0.25">
      <c r="AA1543" s="2"/>
      <c r="AF1543" s="2"/>
      <c r="AG1543" s="2"/>
      <c r="AH1543" s="2"/>
      <c r="AI1543" s="2"/>
    </row>
    <row r="1544" spans="27:35" x14ac:dyDescent="0.25">
      <c r="AA1544" s="2"/>
      <c r="AF1544" s="2"/>
      <c r="AG1544" s="2"/>
      <c r="AH1544" s="2"/>
      <c r="AI1544" s="2"/>
    </row>
    <row r="1545" spans="27:35" x14ac:dyDescent="0.25">
      <c r="AA1545" s="2"/>
      <c r="AF1545" s="2"/>
      <c r="AG1545" s="2"/>
      <c r="AH1545" s="2"/>
      <c r="AI1545" s="2"/>
    </row>
    <row r="1546" spans="27:35" x14ac:dyDescent="0.25">
      <c r="AA1546" s="2"/>
      <c r="AF1546" s="2"/>
      <c r="AG1546" s="2"/>
      <c r="AH1546" s="2"/>
      <c r="AI1546" s="2"/>
    </row>
    <row r="1547" spans="27:35" x14ac:dyDescent="0.25">
      <c r="AA1547" s="2"/>
      <c r="AF1547" s="2"/>
      <c r="AG1547" s="2"/>
      <c r="AH1547" s="2"/>
      <c r="AI1547" s="2"/>
    </row>
    <row r="1548" spans="27:35" x14ac:dyDescent="0.25">
      <c r="AA1548" s="2"/>
      <c r="AF1548" s="2"/>
      <c r="AG1548" s="2"/>
      <c r="AH1548" s="2"/>
      <c r="AI1548" s="2"/>
    </row>
    <row r="1549" spans="27:35" x14ac:dyDescent="0.25">
      <c r="AA1549" s="2"/>
      <c r="AF1549" s="2"/>
      <c r="AG1549" s="2"/>
      <c r="AH1549" s="2"/>
      <c r="AI1549" s="2"/>
    </row>
    <row r="1550" spans="27:35" x14ac:dyDescent="0.25">
      <c r="AA1550" s="2"/>
      <c r="AF1550" s="2"/>
      <c r="AG1550" s="2"/>
      <c r="AH1550" s="2"/>
      <c r="AI1550" s="2"/>
    </row>
    <row r="1551" spans="27:35" x14ac:dyDescent="0.25">
      <c r="AA1551" s="2"/>
      <c r="AF1551" s="2"/>
      <c r="AG1551" s="2"/>
      <c r="AH1551" s="2"/>
      <c r="AI1551" s="2"/>
    </row>
    <row r="1552" spans="27:35" x14ac:dyDescent="0.25">
      <c r="AA1552" s="2"/>
      <c r="AF1552" s="2"/>
      <c r="AG1552" s="2"/>
      <c r="AH1552" s="2"/>
      <c r="AI1552" s="2"/>
    </row>
    <row r="1553" spans="27:35" x14ac:dyDescent="0.25">
      <c r="AA1553" s="2"/>
      <c r="AF1553" s="2"/>
      <c r="AG1553" s="2"/>
      <c r="AH1553" s="2"/>
      <c r="AI1553" s="2"/>
    </row>
    <row r="1554" spans="27:35" x14ac:dyDescent="0.25">
      <c r="AA1554" s="2"/>
      <c r="AF1554" s="2"/>
      <c r="AG1554" s="2"/>
      <c r="AH1554" s="2"/>
      <c r="AI1554" s="2"/>
    </row>
    <row r="1555" spans="27:35" x14ac:dyDescent="0.25">
      <c r="AA1555" s="2"/>
      <c r="AF1555" s="2"/>
      <c r="AG1555" s="2"/>
      <c r="AH1555" s="2"/>
      <c r="AI1555" s="2"/>
    </row>
    <row r="1556" spans="27:35" x14ac:dyDescent="0.25">
      <c r="AA1556" s="2"/>
      <c r="AF1556" s="2"/>
      <c r="AG1556" s="2"/>
      <c r="AH1556" s="2"/>
      <c r="AI1556" s="2"/>
    </row>
    <row r="1557" spans="27:35" x14ac:dyDescent="0.25">
      <c r="AA1557" s="2"/>
      <c r="AF1557" s="2"/>
      <c r="AG1557" s="2"/>
      <c r="AH1557" s="2"/>
      <c r="AI1557" s="2"/>
    </row>
    <row r="1558" spans="27:35" x14ac:dyDescent="0.25">
      <c r="AA1558" s="2"/>
      <c r="AF1558" s="2"/>
      <c r="AG1558" s="2"/>
      <c r="AH1558" s="2"/>
      <c r="AI1558" s="2"/>
    </row>
    <row r="1559" spans="27:35" x14ac:dyDescent="0.25">
      <c r="AA1559" s="2"/>
      <c r="AF1559" s="2"/>
      <c r="AG1559" s="2"/>
      <c r="AH1559" s="2"/>
      <c r="AI1559" s="2"/>
    </row>
    <row r="1560" spans="27:35" x14ac:dyDescent="0.25">
      <c r="AA1560" s="2"/>
      <c r="AF1560" s="2"/>
      <c r="AG1560" s="2"/>
      <c r="AH1560" s="2"/>
      <c r="AI1560" s="2"/>
    </row>
    <row r="1561" spans="27:35" x14ac:dyDescent="0.25">
      <c r="AA1561" s="2"/>
      <c r="AF1561" s="2"/>
      <c r="AG1561" s="2"/>
      <c r="AH1561" s="2"/>
      <c r="AI1561" s="2"/>
    </row>
    <row r="1562" spans="27:35" x14ac:dyDescent="0.25">
      <c r="AA1562" s="2"/>
      <c r="AF1562" s="2"/>
      <c r="AG1562" s="2"/>
      <c r="AH1562" s="2"/>
      <c r="AI1562" s="2"/>
    </row>
    <row r="1563" spans="27:35" x14ac:dyDescent="0.25">
      <c r="AA1563" s="2"/>
      <c r="AF1563" s="2"/>
      <c r="AG1563" s="2"/>
      <c r="AH1563" s="2"/>
      <c r="AI1563" s="2"/>
    </row>
    <row r="1564" spans="27:35" x14ac:dyDescent="0.25">
      <c r="AA1564" s="2"/>
      <c r="AF1564" s="2"/>
      <c r="AG1564" s="2"/>
      <c r="AH1564" s="2"/>
      <c r="AI1564" s="2"/>
    </row>
    <row r="1565" spans="27:35" x14ac:dyDescent="0.25">
      <c r="AA1565" s="2"/>
      <c r="AF1565" s="2"/>
      <c r="AG1565" s="2"/>
      <c r="AH1565" s="2"/>
      <c r="AI1565" s="2"/>
    </row>
    <row r="1566" spans="27:35" x14ac:dyDescent="0.25">
      <c r="AA1566" s="2"/>
      <c r="AF1566" s="2"/>
      <c r="AG1566" s="2"/>
      <c r="AH1566" s="2"/>
      <c r="AI1566" s="2"/>
    </row>
    <row r="1567" spans="27:35" x14ac:dyDescent="0.25">
      <c r="AA1567" s="2"/>
      <c r="AF1567" s="2"/>
      <c r="AG1567" s="2"/>
      <c r="AH1567" s="2"/>
      <c r="AI1567" s="2"/>
    </row>
    <row r="1568" spans="27:35" x14ac:dyDescent="0.25">
      <c r="AA1568" s="2"/>
      <c r="AF1568" s="2"/>
      <c r="AG1568" s="2"/>
      <c r="AH1568" s="2"/>
      <c r="AI1568" s="2"/>
    </row>
    <row r="1569" spans="27:35" x14ac:dyDescent="0.25">
      <c r="AA1569" s="2"/>
      <c r="AF1569" s="2"/>
      <c r="AG1569" s="2"/>
      <c r="AH1569" s="2"/>
      <c r="AI1569" s="2"/>
    </row>
    <row r="1570" spans="27:35" x14ac:dyDescent="0.25">
      <c r="AA1570" s="2"/>
      <c r="AF1570" s="2"/>
      <c r="AG1570" s="2"/>
      <c r="AH1570" s="2"/>
      <c r="AI1570" s="2"/>
    </row>
    <row r="1571" spans="27:35" x14ac:dyDescent="0.25">
      <c r="AA1571" s="2"/>
      <c r="AF1571" s="2"/>
      <c r="AG1571" s="2"/>
      <c r="AH1571" s="2"/>
      <c r="AI1571" s="2"/>
    </row>
    <row r="1572" spans="27:35" x14ac:dyDescent="0.25">
      <c r="AA1572" s="2"/>
      <c r="AF1572" s="2"/>
      <c r="AG1572" s="2"/>
      <c r="AH1572" s="2"/>
      <c r="AI1572" s="2"/>
    </row>
    <row r="1573" spans="27:35" x14ac:dyDescent="0.25">
      <c r="AA1573" s="2"/>
      <c r="AF1573" s="2"/>
      <c r="AG1573" s="2"/>
      <c r="AH1573" s="2"/>
      <c r="AI1573" s="2"/>
    </row>
    <row r="1574" spans="27:35" x14ac:dyDescent="0.25">
      <c r="AA1574" s="2"/>
      <c r="AF1574" s="2"/>
      <c r="AG1574" s="2"/>
      <c r="AH1574" s="2"/>
      <c r="AI1574" s="2"/>
    </row>
    <row r="1575" spans="27:35" x14ac:dyDescent="0.25">
      <c r="AA1575" s="2"/>
      <c r="AF1575" s="2"/>
      <c r="AG1575" s="2"/>
      <c r="AH1575" s="2"/>
      <c r="AI1575" s="2"/>
    </row>
    <row r="1576" spans="27:35" x14ac:dyDescent="0.25">
      <c r="AA1576" s="2"/>
      <c r="AF1576" s="2"/>
      <c r="AG1576" s="2"/>
      <c r="AH1576" s="2"/>
      <c r="AI1576" s="2"/>
    </row>
    <row r="1577" spans="27:35" x14ac:dyDescent="0.25">
      <c r="AA1577" s="2"/>
      <c r="AF1577" s="2"/>
      <c r="AG1577" s="2"/>
      <c r="AH1577" s="2"/>
      <c r="AI1577" s="2"/>
    </row>
    <row r="1578" spans="27:35" x14ac:dyDescent="0.25">
      <c r="AA1578" s="2"/>
      <c r="AF1578" s="2"/>
      <c r="AG1578" s="2"/>
      <c r="AH1578" s="2"/>
      <c r="AI1578" s="2"/>
    </row>
    <row r="1579" spans="27:35" x14ac:dyDescent="0.25">
      <c r="AA1579" s="2"/>
      <c r="AF1579" s="2"/>
      <c r="AG1579" s="2"/>
      <c r="AH1579" s="2"/>
      <c r="AI1579" s="2"/>
    </row>
    <row r="1580" spans="27:35" x14ac:dyDescent="0.25">
      <c r="AA1580" s="2"/>
      <c r="AF1580" s="2"/>
      <c r="AG1580" s="2"/>
      <c r="AH1580" s="2"/>
      <c r="AI1580" s="2"/>
    </row>
    <row r="1581" spans="27:35" x14ac:dyDescent="0.25">
      <c r="AA1581" s="2"/>
      <c r="AF1581" s="2"/>
      <c r="AG1581" s="2"/>
      <c r="AH1581" s="2"/>
      <c r="AI1581" s="2"/>
    </row>
    <row r="1582" spans="27:35" x14ac:dyDescent="0.25">
      <c r="AA1582" s="2"/>
      <c r="AF1582" s="2"/>
      <c r="AG1582" s="2"/>
      <c r="AH1582" s="2"/>
      <c r="AI1582" s="2"/>
    </row>
    <row r="1583" spans="27:35" x14ac:dyDescent="0.25">
      <c r="AA1583" s="2"/>
      <c r="AF1583" s="2"/>
      <c r="AG1583" s="2"/>
      <c r="AH1583" s="2"/>
      <c r="AI1583" s="2"/>
    </row>
    <row r="1584" spans="27:35" x14ac:dyDescent="0.25">
      <c r="AA1584" s="2"/>
      <c r="AF1584" s="2"/>
      <c r="AG1584" s="2"/>
      <c r="AH1584" s="2"/>
      <c r="AI1584" s="2"/>
    </row>
    <row r="1585" spans="27:35" x14ac:dyDescent="0.25">
      <c r="AA1585" s="2"/>
      <c r="AF1585" s="2"/>
      <c r="AG1585" s="2"/>
      <c r="AH1585" s="2"/>
      <c r="AI1585" s="2"/>
    </row>
    <row r="1586" spans="27:35" x14ac:dyDescent="0.25">
      <c r="AA1586" s="2"/>
      <c r="AF1586" s="2"/>
      <c r="AG1586" s="2"/>
      <c r="AH1586" s="2"/>
      <c r="AI1586" s="2"/>
    </row>
    <row r="1587" spans="27:35" x14ac:dyDescent="0.25">
      <c r="AA1587" s="2"/>
      <c r="AF1587" s="2"/>
      <c r="AG1587" s="2"/>
      <c r="AH1587" s="2"/>
      <c r="AI1587" s="2"/>
    </row>
    <row r="1588" spans="27:35" x14ac:dyDescent="0.25">
      <c r="AA1588" s="2"/>
      <c r="AF1588" s="2"/>
      <c r="AG1588" s="2"/>
      <c r="AH1588" s="2"/>
      <c r="AI1588" s="2"/>
    </row>
    <row r="1589" spans="27:35" x14ac:dyDescent="0.25">
      <c r="AA1589" s="2"/>
      <c r="AF1589" s="2"/>
      <c r="AG1589" s="2"/>
      <c r="AH1589" s="2"/>
      <c r="AI1589" s="2"/>
    </row>
    <row r="1590" spans="27:35" x14ac:dyDescent="0.25">
      <c r="AA1590" s="2"/>
      <c r="AF1590" s="2"/>
      <c r="AG1590" s="2"/>
      <c r="AH1590" s="2"/>
      <c r="AI1590" s="2"/>
    </row>
    <row r="1591" spans="27:35" x14ac:dyDescent="0.25">
      <c r="AA1591" s="2"/>
      <c r="AF1591" s="2"/>
      <c r="AG1591" s="2"/>
      <c r="AH1591" s="2"/>
      <c r="AI1591" s="2"/>
    </row>
    <row r="1592" spans="27:35" x14ac:dyDescent="0.25">
      <c r="AA1592" s="2"/>
      <c r="AF1592" s="2"/>
      <c r="AG1592" s="2"/>
      <c r="AH1592" s="2"/>
      <c r="AI1592" s="2"/>
    </row>
    <row r="1593" spans="27:35" x14ac:dyDescent="0.25">
      <c r="AA1593" s="2"/>
      <c r="AF1593" s="2"/>
      <c r="AG1593" s="2"/>
      <c r="AH1593" s="2"/>
      <c r="AI1593" s="2"/>
    </row>
    <row r="1594" spans="27:35" x14ac:dyDescent="0.25">
      <c r="AA1594" s="2"/>
      <c r="AF1594" s="2"/>
      <c r="AG1594" s="2"/>
      <c r="AH1594" s="2"/>
      <c r="AI1594" s="2"/>
    </row>
    <row r="1595" spans="27:35" x14ac:dyDescent="0.25">
      <c r="AA1595" s="2"/>
      <c r="AF1595" s="2"/>
      <c r="AG1595" s="2"/>
      <c r="AH1595" s="2"/>
      <c r="AI1595" s="2"/>
    </row>
    <row r="1596" spans="27:35" x14ac:dyDescent="0.25">
      <c r="AA1596" s="2"/>
      <c r="AF1596" s="2"/>
      <c r="AG1596" s="2"/>
      <c r="AH1596" s="2"/>
      <c r="AI1596" s="2"/>
    </row>
    <row r="1597" spans="27:35" x14ac:dyDescent="0.25">
      <c r="AA1597" s="2"/>
      <c r="AF1597" s="2"/>
      <c r="AG1597" s="2"/>
      <c r="AH1597" s="2"/>
      <c r="AI1597" s="2"/>
    </row>
    <row r="1598" spans="27:35" x14ac:dyDescent="0.25">
      <c r="AA1598" s="2"/>
      <c r="AF1598" s="2"/>
      <c r="AG1598" s="2"/>
      <c r="AH1598" s="2"/>
      <c r="AI1598" s="2"/>
    </row>
    <row r="1599" spans="27:35" x14ac:dyDescent="0.25">
      <c r="AA1599" s="2"/>
      <c r="AF1599" s="2"/>
      <c r="AG1599" s="2"/>
      <c r="AH1599" s="2"/>
      <c r="AI1599" s="2"/>
    </row>
    <row r="1600" spans="27:35" x14ac:dyDescent="0.25">
      <c r="AA1600" s="2"/>
      <c r="AF1600" s="2"/>
      <c r="AG1600" s="2"/>
      <c r="AH1600" s="2"/>
      <c r="AI1600" s="2"/>
    </row>
    <row r="1601" spans="27:35" x14ac:dyDescent="0.25">
      <c r="AA1601" s="2"/>
      <c r="AF1601" s="2"/>
      <c r="AG1601" s="2"/>
      <c r="AH1601" s="2"/>
      <c r="AI1601" s="2"/>
    </row>
    <row r="1602" spans="27:35" x14ac:dyDescent="0.25">
      <c r="AA1602" s="2"/>
      <c r="AF1602" s="2"/>
      <c r="AG1602" s="2"/>
      <c r="AH1602" s="2"/>
      <c r="AI1602" s="2"/>
    </row>
    <row r="1603" spans="27:35" x14ac:dyDescent="0.25">
      <c r="AA1603" s="2"/>
      <c r="AF1603" s="2"/>
      <c r="AG1603" s="2"/>
      <c r="AH1603" s="2"/>
      <c r="AI1603" s="2"/>
    </row>
    <row r="1604" spans="27:35" x14ac:dyDescent="0.25">
      <c r="AA1604" s="2"/>
      <c r="AF1604" s="2"/>
      <c r="AG1604" s="2"/>
      <c r="AH1604" s="2"/>
      <c r="AI1604" s="2"/>
    </row>
    <row r="1605" spans="27:35" x14ac:dyDescent="0.25">
      <c r="AA1605" s="2"/>
      <c r="AF1605" s="2"/>
      <c r="AG1605" s="2"/>
      <c r="AH1605" s="2"/>
      <c r="AI1605" s="2"/>
    </row>
    <row r="1606" spans="27:35" x14ac:dyDescent="0.25">
      <c r="AA1606" s="2"/>
      <c r="AF1606" s="2"/>
      <c r="AG1606" s="2"/>
      <c r="AH1606" s="2"/>
      <c r="AI1606" s="2"/>
    </row>
    <row r="1607" spans="27:35" x14ac:dyDescent="0.25">
      <c r="AA1607" s="2"/>
      <c r="AF1607" s="2"/>
      <c r="AG1607" s="2"/>
      <c r="AH1607" s="2"/>
      <c r="AI1607" s="2"/>
    </row>
    <row r="1608" spans="27:35" x14ac:dyDescent="0.25">
      <c r="AA1608" s="2"/>
      <c r="AF1608" s="2"/>
      <c r="AG1608" s="2"/>
      <c r="AH1608" s="2"/>
      <c r="AI1608" s="2"/>
    </row>
    <row r="1609" spans="27:35" x14ac:dyDescent="0.25">
      <c r="AA1609" s="2"/>
      <c r="AF1609" s="2"/>
      <c r="AG1609" s="2"/>
      <c r="AH1609" s="2"/>
      <c r="AI1609" s="2"/>
    </row>
    <row r="1610" spans="27:35" x14ac:dyDescent="0.25">
      <c r="AA1610" s="2"/>
      <c r="AF1610" s="2"/>
      <c r="AG1610" s="2"/>
      <c r="AH1610" s="2"/>
      <c r="AI1610" s="2"/>
    </row>
    <row r="1611" spans="27:35" x14ac:dyDescent="0.25">
      <c r="AA1611" s="2"/>
      <c r="AF1611" s="2"/>
      <c r="AG1611" s="2"/>
      <c r="AH1611" s="2"/>
      <c r="AI1611" s="2"/>
    </row>
    <row r="1612" spans="27:35" x14ac:dyDescent="0.25">
      <c r="AA1612" s="2"/>
      <c r="AF1612" s="2"/>
      <c r="AG1612" s="2"/>
      <c r="AH1612" s="2"/>
      <c r="AI1612" s="2"/>
    </row>
    <row r="1613" spans="27:35" x14ac:dyDescent="0.25">
      <c r="AA1613" s="2"/>
      <c r="AF1613" s="2"/>
      <c r="AG1613" s="2"/>
      <c r="AH1613" s="2"/>
      <c r="AI1613" s="2"/>
    </row>
    <row r="1614" spans="27:35" x14ac:dyDescent="0.25">
      <c r="AA1614" s="2"/>
      <c r="AF1614" s="2"/>
      <c r="AG1614" s="2"/>
      <c r="AH1614" s="2"/>
      <c r="AI1614" s="2"/>
    </row>
    <row r="1615" spans="27:35" x14ac:dyDescent="0.25">
      <c r="AA1615" s="2"/>
      <c r="AF1615" s="2"/>
      <c r="AG1615" s="2"/>
      <c r="AH1615" s="2"/>
      <c r="AI1615" s="2"/>
    </row>
    <row r="1616" spans="27:35" x14ac:dyDescent="0.25">
      <c r="AA1616" s="2"/>
      <c r="AF1616" s="2"/>
      <c r="AG1616" s="2"/>
      <c r="AH1616" s="2"/>
      <c r="AI1616" s="2"/>
    </row>
    <row r="1617" spans="27:35" x14ac:dyDescent="0.25">
      <c r="AA1617" s="2"/>
      <c r="AF1617" s="2"/>
      <c r="AG1617" s="2"/>
      <c r="AH1617" s="2"/>
      <c r="AI1617" s="2"/>
    </row>
    <row r="1618" spans="27:35" x14ac:dyDescent="0.25">
      <c r="AA1618" s="2"/>
      <c r="AF1618" s="2"/>
      <c r="AG1618" s="2"/>
      <c r="AH1618" s="2"/>
      <c r="AI1618" s="2"/>
    </row>
    <row r="1619" spans="27:35" x14ac:dyDescent="0.25">
      <c r="AA1619" s="2"/>
      <c r="AF1619" s="2"/>
      <c r="AG1619" s="2"/>
      <c r="AH1619" s="2"/>
      <c r="AI1619" s="2"/>
    </row>
    <row r="1620" spans="27:35" x14ac:dyDescent="0.25">
      <c r="AA1620" s="2"/>
      <c r="AF1620" s="2"/>
      <c r="AG1620" s="2"/>
      <c r="AH1620" s="2"/>
      <c r="AI1620" s="2"/>
    </row>
    <row r="1621" spans="27:35" x14ac:dyDescent="0.25">
      <c r="AA1621" s="2"/>
      <c r="AF1621" s="2"/>
      <c r="AG1621" s="2"/>
      <c r="AH1621" s="2"/>
      <c r="AI1621" s="2"/>
    </row>
    <row r="1622" spans="27:35" x14ac:dyDescent="0.25">
      <c r="AA1622" s="2"/>
      <c r="AF1622" s="2"/>
      <c r="AG1622" s="2"/>
      <c r="AH1622" s="2"/>
      <c r="AI1622" s="2"/>
    </row>
    <row r="1623" spans="27:35" x14ac:dyDescent="0.25">
      <c r="AA1623" s="2"/>
      <c r="AF1623" s="2"/>
      <c r="AG1623" s="2"/>
      <c r="AH1623" s="2"/>
      <c r="AI1623" s="2"/>
    </row>
    <row r="1624" spans="27:35" x14ac:dyDescent="0.25">
      <c r="AA1624" s="2"/>
      <c r="AF1624" s="2"/>
      <c r="AG1624" s="2"/>
      <c r="AH1624" s="2"/>
      <c r="AI1624" s="2"/>
    </row>
    <row r="1625" spans="27:35" x14ac:dyDescent="0.25">
      <c r="AA1625" s="2"/>
      <c r="AF1625" s="2"/>
      <c r="AG1625" s="2"/>
      <c r="AH1625" s="2"/>
      <c r="AI1625" s="2"/>
    </row>
    <row r="1626" spans="27:35" x14ac:dyDescent="0.25">
      <c r="AA1626" s="2"/>
      <c r="AF1626" s="2"/>
      <c r="AG1626" s="2"/>
      <c r="AH1626" s="2"/>
      <c r="AI1626" s="2"/>
    </row>
    <row r="1627" spans="27:35" x14ac:dyDescent="0.25">
      <c r="AA1627" s="2"/>
      <c r="AF1627" s="2"/>
      <c r="AG1627" s="2"/>
      <c r="AH1627" s="2"/>
      <c r="AI1627" s="2"/>
    </row>
    <row r="1628" spans="27:35" x14ac:dyDescent="0.25">
      <c r="AA1628" s="2"/>
      <c r="AF1628" s="2"/>
      <c r="AG1628" s="2"/>
      <c r="AH1628" s="2"/>
      <c r="AI1628" s="2"/>
    </row>
    <row r="1629" spans="27:35" x14ac:dyDescent="0.25">
      <c r="AA1629" s="2"/>
      <c r="AF1629" s="2"/>
      <c r="AG1629" s="2"/>
      <c r="AH1629" s="2"/>
      <c r="AI1629" s="2"/>
    </row>
    <row r="1630" spans="27:35" x14ac:dyDescent="0.25">
      <c r="AA1630" s="2"/>
      <c r="AF1630" s="2"/>
      <c r="AG1630" s="2"/>
      <c r="AH1630" s="2"/>
      <c r="AI1630" s="2"/>
    </row>
    <row r="1631" spans="27:35" x14ac:dyDescent="0.25">
      <c r="AA1631" s="2"/>
      <c r="AF1631" s="2"/>
      <c r="AG1631" s="2"/>
      <c r="AH1631" s="2"/>
      <c r="AI1631" s="2"/>
    </row>
    <row r="1632" spans="27:35" x14ac:dyDescent="0.25">
      <c r="AA1632" s="2"/>
      <c r="AF1632" s="2"/>
      <c r="AG1632" s="2"/>
      <c r="AH1632" s="2"/>
      <c r="AI1632" s="2"/>
    </row>
    <row r="1633" spans="27:35" x14ac:dyDescent="0.25">
      <c r="AA1633" s="2"/>
      <c r="AF1633" s="2"/>
      <c r="AG1633" s="2"/>
      <c r="AH1633" s="2"/>
      <c r="AI1633" s="2"/>
    </row>
    <row r="1634" spans="27:35" x14ac:dyDescent="0.25">
      <c r="AA1634" s="2"/>
      <c r="AF1634" s="2"/>
      <c r="AG1634" s="2"/>
      <c r="AH1634" s="2"/>
      <c r="AI1634" s="2"/>
    </row>
    <row r="1635" spans="27:35" x14ac:dyDescent="0.25">
      <c r="AA1635" s="2"/>
      <c r="AF1635" s="2"/>
      <c r="AG1635" s="2"/>
      <c r="AH1635" s="2"/>
      <c r="AI1635" s="2"/>
    </row>
    <row r="1636" spans="27:35" x14ac:dyDescent="0.25">
      <c r="AA1636" s="2"/>
      <c r="AF1636" s="2"/>
      <c r="AG1636" s="2"/>
      <c r="AH1636" s="2"/>
      <c r="AI1636" s="2"/>
    </row>
    <row r="1637" spans="27:35" x14ac:dyDescent="0.25">
      <c r="AA1637" s="2"/>
      <c r="AF1637" s="2"/>
      <c r="AG1637" s="2"/>
      <c r="AH1637" s="2"/>
      <c r="AI1637" s="2"/>
    </row>
    <row r="1638" spans="27:35" x14ac:dyDescent="0.25">
      <c r="AA1638" s="2"/>
      <c r="AF1638" s="2"/>
      <c r="AG1638" s="2"/>
      <c r="AH1638" s="2"/>
      <c r="AI1638" s="2"/>
    </row>
    <row r="1639" spans="27:35" x14ac:dyDescent="0.25">
      <c r="AA1639" s="2"/>
      <c r="AF1639" s="2"/>
      <c r="AG1639" s="2"/>
      <c r="AH1639" s="2"/>
      <c r="AI1639" s="2"/>
    </row>
    <row r="1640" spans="27:35" x14ac:dyDescent="0.25">
      <c r="AA1640" s="2"/>
      <c r="AF1640" s="2"/>
      <c r="AG1640" s="2"/>
      <c r="AH1640" s="2"/>
      <c r="AI1640" s="2"/>
    </row>
    <row r="1641" spans="27:35" x14ac:dyDescent="0.25">
      <c r="AA1641" s="2"/>
      <c r="AF1641" s="2"/>
      <c r="AG1641" s="2"/>
      <c r="AH1641" s="2"/>
      <c r="AI1641" s="2"/>
    </row>
    <row r="1642" spans="27:35" x14ac:dyDescent="0.25">
      <c r="AA1642" s="2"/>
      <c r="AF1642" s="2"/>
      <c r="AG1642" s="2"/>
      <c r="AH1642" s="2"/>
      <c r="AI1642" s="2"/>
    </row>
    <row r="1643" spans="27:35" x14ac:dyDescent="0.25">
      <c r="AA1643" s="2"/>
      <c r="AF1643" s="2"/>
      <c r="AG1643" s="2"/>
      <c r="AH1643" s="2"/>
      <c r="AI1643" s="2"/>
    </row>
    <row r="1644" spans="27:35" x14ac:dyDescent="0.25">
      <c r="AA1644" s="2"/>
      <c r="AF1644" s="2"/>
      <c r="AG1644" s="2"/>
      <c r="AH1644" s="2"/>
      <c r="AI1644" s="2"/>
    </row>
    <row r="1645" spans="27:35" x14ac:dyDescent="0.25">
      <c r="AA1645" s="2"/>
      <c r="AF1645" s="2"/>
      <c r="AG1645" s="2"/>
      <c r="AH1645" s="2"/>
      <c r="AI1645" s="2"/>
    </row>
    <row r="1646" spans="27:35" x14ac:dyDescent="0.25">
      <c r="AA1646" s="2"/>
      <c r="AF1646" s="2"/>
      <c r="AG1646" s="2"/>
      <c r="AH1646" s="2"/>
      <c r="AI1646" s="2"/>
    </row>
    <row r="1647" spans="27:35" x14ac:dyDescent="0.25">
      <c r="AA1647" s="2"/>
      <c r="AF1647" s="2"/>
      <c r="AG1647" s="2"/>
      <c r="AH1647" s="2"/>
      <c r="AI1647" s="2"/>
    </row>
    <row r="1648" spans="27:35" x14ac:dyDescent="0.25">
      <c r="AA1648" s="2"/>
      <c r="AF1648" s="2"/>
      <c r="AG1648" s="2"/>
      <c r="AH1648" s="2"/>
      <c r="AI1648" s="2"/>
    </row>
    <row r="1649" spans="27:35" x14ac:dyDescent="0.25">
      <c r="AA1649" s="2"/>
      <c r="AF1649" s="2"/>
      <c r="AG1649" s="2"/>
      <c r="AH1649" s="2"/>
      <c r="AI1649" s="2"/>
    </row>
    <row r="1650" spans="27:35" x14ac:dyDescent="0.25">
      <c r="AA1650" s="2"/>
      <c r="AF1650" s="2"/>
      <c r="AG1650" s="2"/>
      <c r="AH1650" s="2"/>
      <c r="AI1650" s="2"/>
    </row>
    <row r="1651" spans="27:35" x14ac:dyDescent="0.25">
      <c r="AA1651" s="2"/>
      <c r="AF1651" s="2"/>
      <c r="AG1651" s="2"/>
      <c r="AH1651" s="2"/>
      <c r="AI1651" s="2"/>
    </row>
    <row r="1652" spans="27:35" x14ac:dyDescent="0.25">
      <c r="AA1652" s="2"/>
      <c r="AF1652" s="2"/>
      <c r="AG1652" s="2"/>
      <c r="AH1652" s="2"/>
      <c r="AI1652" s="2"/>
    </row>
    <row r="1653" spans="27:35" x14ac:dyDescent="0.25">
      <c r="AA1653" s="2"/>
      <c r="AF1653" s="2"/>
      <c r="AG1653" s="2"/>
      <c r="AH1653" s="2"/>
      <c r="AI1653" s="2"/>
    </row>
    <row r="1654" spans="27:35" x14ac:dyDescent="0.25">
      <c r="AA1654" s="2"/>
      <c r="AF1654" s="2"/>
      <c r="AG1654" s="2"/>
      <c r="AH1654" s="2"/>
      <c r="AI1654" s="2"/>
    </row>
    <row r="1655" spans="27:35" x14ac:dyDescent="0.25">
      <c r="AA1655" s="2"/>
      <c r="AF1655" s="2"/>
      <c r="AG1655" s="2"/>
      <c r="AH1655" s="2"/>
      <c r="AI1655" s="2"/>
    </row>
    <row r="1656" spans="27:35" x14ac:dyDescent="0.25">
      <c r="AA1656" s="2"/>
      <c r="AF1656" s="2"/>
      <c r="AG1656" s="2"/>
      <c r="AH1656" s="2"/>
      <c r="AI1656" s="2"/>
    </row>
    <row r="1657" spans="27:35" x14ac:dyDescent="0.25">
      <c r="AA1657" s="2"/>
      <c r="AF1657" s="2"/>
      <c r="AG1657" s="2"/>
      <c r="AH1657" s="2"/>
      <c r="AI1657" s="2"/>
    </row>
    <row r="1658" spans="27:35" x14ac:dyDescent="0.25">
      <c r="AA1658" s="2"/>
      <c r="AF1658" s="2"/>
      <c r="AG1658" s="2"/>
      <c r="AH1658" s="2"/>
      <c r="AI1658" s="2"/>
    </row>
    <row r="1659" spans="27:35" x14ac:dyDescent="0.25">
      <c r="AA1659" s="2"/>
      <c r="AF1659" s="2"/>
      <c r="AG1659" s="2"/>
      <c r="AH1659" s="2"/>
      <c r="AI1659" s="2"/>
    </row>
    <row r="1660" spans="27:35" x14ac:dyDescent="0.25">
      <c r="AA1660" s="2"/>
      <c r="AF1660" s="2"/>
      <c r="AG1660" s="2"/>
      <c r="AH1660" s="2"/>
      <c r="AI1660" s="2"/>
    </row>
    <row r="1661" spans="27:35" x14ac:dyDescent="0.25">
      <c r="AA1661" s="2"/>
      <c r="AF1661" s="2"/>
      <c r="AG1661" s="2"/>
      <c r="AH1661" s="2"/>
      <c r="AI1661" s="2"/>
    </row>
    <row r="1662" spans="27:35" x14ac:dyDescent="0.25">
      <c r="AA1662" s="2"/>
      <c r="AF1662" s="2"/>
      <c r="AG1662" s="2"/>
      <c r="AH1662" s="2"/>
      <c r="AI1662" s="2"/>
    </row>
    <row r="1663" spans="27:35" x14ac:dyDescent="0.25">
      <c r="AA1663" s="2"/>
      <c r="AF1663" s="2"/>
      <c r="AG1663" s="2"/>
      <c r="AH1663" s="2"/>
      <c r="AI1663" s="2"/>
    </row>
    <row r="1664" spans="27:35" x14ac:dyDescent="0.25">
      <c r="AA1664" s="2"/>
      <c r="AF1664" s="2"/>
      <c r="AG1664" s="2"/>
      <c r="AH1664" s="2"/>
      <c r="AI1664" s="2"/>
    </row>
    <row r="1665" spans="27:35" x14ac:dyDescent="0.25">
      <c r="AA1665" s="2"/>
      <c r="AF1665" s="2"/>
      <c r="AG1665" s="2"/>
      <c r="AH1665" s="2"/>
      <c r="AI1665" s="2"/>
    </row>
    <row r="1666" spans="27:35" x14ac:dyDescent="0.25">
      <c r="AA1666" s="2"/>
      <c r="AF1666" s="2"/>
      <c r="AG1666" s="2"/>
      <c r="AH1666" s="2"/>
      <c r="AI1666" s="2"/>
    </row>
    <row r="1667" spans="27:35" x14ac:dyDescent="0.25">
      <c r="AA1667" s="2"/>
      <c r="AF1667" s="2"/>
      <c r="AG1667" s="2"/>
      <c r="AH1667" s="2"/>
      <c r="AI1667" s="2"/>
    </row>
    <row r="1668" spans="27:35" x14ac:dyDescent="0.25">
      <c r="AA1668" s="2"/>
      <c r="AF1668" s="2"/>
      <c r="AG1668" s="2"/>
      <c r="AH1668" s="2"/>
      <c r="AI1668" s="2"/>
    </row>
    <row r="1669" spans="27:35" x14ac:dyDescent="0.25">
      <c r="AA1669" s="2"/>
      <c r="AF1669" s="2"/>
      <c r="AG1669" s="2"/>
      <c r="AH1669" s="2"/>
      <c r="AI1669" s="2"/>
    </row>
    <row r="1670" spans="27:35" x14ac:dyDescent="0.25">
      <c r="AA1670" s="2"/>
      <c r="AF1670" s="2"/>
      <c r="AG1670" s="2"/>
      <c r="AH1670" s="2"/>
      <c r="AI1670" s="2"/>
    </row>
    <row r="1671" spans="27:35" x14ac:dyDescent="0.25">
      <c r="AA1671" s="2"/>
      <c r="AF1671" s="2"/>
      <c r="AG1671" s="2"/>
      <c r="AH1671" s="2"/>
      <c r="AI1671" s="2"/>
    </row>
    <row r="1672" spans="27:35" x14ac:dyDescent="0.25">
      <c r="AA1672" s="2"/>
      <c r="AF1672" s="2"/>
      <c r="AG1672" s="2"/>
      <c r="AH1672" s="2"/>
      <c r="AI1672" s="2"/>
    </row>
    <row r="1673" spans="27:35" x14ac:dyDescent="0.25">
      <c r="AA1673" s="2"/>
      <c r="AF1673" s="2"/>
      <c r="AG1673" s="2"/>
      <c r="AH1673" s="2"/>
      <c r="AI1673" s="2"/>
    </row>
    <row r="1674" spans="27:35" x14ac:dyDescent="0.25">
      <c r="AA1674" s="2"/>
      <c r="AF1674" s="2"/>
      <c r="AG1674" s="2"/>
      <c r="AH1674" s="2"/>
      <c r="AI1674" s="2"/>
    </row>
    <row r="1675" spans="27:35" x14ac:dyDescent="0.25">
      <c r="AA1675" s="2"/>
      <c r="AF1675" s="2"/>
      <c r="AG1675" s="2"/>
      <c r="AH1675" s="2"/>
      <c r="AI1675" s="2"/>
    </row>
    <row r="1676" spans="27:35" x14ac:dyDescent="0.25">
      <c r="AA1676" s="2"/>
      <c r="AF1676" s="2"/>
      <c r="AG1676" s="2"/>
      <c r="AH1676" s="2"/>
      <c r="AI1676" s="2"/>
    </row>
    <row r="1677" spans="27:35" x14ac:dyDescent="0.25">
      <c r="AA1677" s="2"/>
      <c r="AF1677" s="2"/>
      <c r="AG1677" s="2"/>
      <c r="AH1677" s="2"/>
      <c r="AI1677" s="2"/>
    </row>
    <row r="1678" spans="27:35" x14ac:dyDescent="0.25">
      <c r="AA1678" s="2"/>
      <c r="AF1678" s="2"/>
      <c r="AG1678" s="2"/>
      <c r="AH1678" s="2"/>
      <c r="AI1678" s="2"/>
    </row>
    <row r="1679" spans="27:35" x14ac:dyDescent="0.25">
      <c r="AA1679" s="2"/>
      <c r="AF1679" s="2"/>
      <c r="AG1679" s="2"/>
      <c r="AH1679" s="2"/>
      <c r="AI1679" s="2"/>
    </row>
    <row r="1680" spans="27:35" x14ac:dyDescent="0.25">
      <c r="AA1680" s="2"/>
      <c r="AF1680" s="2"/>
      <c r="AG1680" s="2"/>
      <c r="AH1680" s="2"/>
      <c r="AI1680" s="2"/>
    </row>
    <row r="1681" spans="27:35" x14ac:dyDescent="0.25">
      <c r="AA1681" s="2"/>
      <c r="AF1681" s="2"/>
      <c r="AG1681" s="2"/>
      <c r="AH1681" s="2"/>
      <c r="AI1681" s="2"/>
    </row>
    <row r="1682" spans="27:35" x14ac:dyDescent="0.25">
      <c r="AA1682" s="2"/>
      <c r="AF1682" s="2"/>
      <c r="AG1682" s="2"/>
      <c r="AH1682" s="2"/>
      <c r="AI1682" s="2"/>
    </row>
    <row r="1683" spans="27:35" x14ac:dyDescent="0.25">
      <c r="AA1683" s="2"/>
      <c r="AF1683" s="2"/>
      <c r="AG1683" s="2"/>
      <c r="AH1683" s="2"/>
      <c r="AI1683" s="2"/>
    </row>
    <row r="1684" spans="27:35" x14ac:dyDescent="0.25">
      <c r="AA1684" s="2"/>
      <c r="AF1684" s="2"/>
      <c r="AG1684" s="2"/>
      <c r="AH1684" s="2"/>
      <c r="AI1684" s="2"/>
    </row>
    <row r="1685" spans="27:35" x14ac:dyDescent="0.25">
      <c r="AA1685" s="2"/>
      <c r="AF1685" s="2"/>
      <c r="AG1685" s="2"/>
      <c r="AH1685" s="2"/>
      <c r="AI1685" s="2"/>
    </row>
    <row r="1686" spans="27:35" x14ac:dyDescent="0.25">
      <c r="AA1686" s="2"/>
      <c r="AF1686" s="2"/>
      <c r="AG1686" s="2"/>
      <c r="AH1686" s="2"/>
      <c r="AI1686" s="2"/>
    </row>
    <row r="1687" spans="27:35" x14ac:dyDescent="0.25">
      <c r="AA1687" s="2"/>
      <c r="AF1687" s="2"/>
      <c r="AG1687" s="2"/>
      <c r="AH1687" s="2"/>
      <c r="AI1687" s="2"/>
    </row>
    <row r="1688" spans="27:35" x14ac:dyDescent="0.25">
      <c r="AA1688" s="2"/>
      <c r="AF1688" s="2"/>
      <c r="AG1688" s="2"/>
      <c r="AH1688" s="2"/>
      <c r="AI1688" s="2"/>
    </row>
    <row r="1689" spans="27:35" x14ac:dyDescent="0.25">
      <c r="AA1689" s="2"/>
      <c r="AF1689" s="2"/>
      <c r="AG1689" s="2"/>
      <c r="AH1689" s="2"/>
      <c r="AI1689" s="2"/>
    </row>
    <row r="1690" spans="27:35" x14ac:dyDescent="0.25">
      <c r="AA1690" s="2"/>
      <c r="AF1690" s="2"/>
      <c r="AG1690" s="2"/>
      <c r="AH1690" s="2"/>
      <c r="AI1690" s="2"/>
    </row>
    <row r="1691" spans="27:35" x14ac:dyDescent="0.25">
      <c r="AA1691" s="2"/>
      <c r="AF1691" s="2"/>
      <c r="AG1691" s="2"/>
      <c r="AH1691" s="2"/>
      <c r="AI1691" s="2"/>
    </row>
    <row r="1692" spans="27:35" x14ac:dyDescent="0.25">
      <c r="AA1692" s="2"/>
      <c r="AF1692" s="2"/>
      <c r="AG1692" s="2"/>
      <c r="AH1692" s="2"/>
      <c r="AI1692" s="2"/>
    </row>
    <row r="1693" spans="27:35" x14ac:dyDescent="0.25">
      <c r="AA1693" s="2"/>
      <c r="AF1693" s="2"/>
      <c r="AG1693" s="2"/>
      <c r="AH1693" s="2"/>
      <c r="AI1693" s="2"/>
    </row>
    <row r="1694" spans="27:35" x14ac:dyDescent="0.25">
      <c r="AA1694" s="2"/>
      <c r="AF1694" s="2"/>
      <c r="AG1694" s="2"/>
      <c r="AH1694" s="2"/>
      <c r="AI1694" s="2"/>
    </row>
    <row r="1695" spans="27:35" x14ac:dyDescent="0.25">
      <c r="AA1695" s="2"/>
      <c r="AF1695" s="2"/>
      <c r="AG1695" s="2"/>
      <c r="AH1695" s="2"/>
      <c r="AI1695" s="2"/>
    </row>
    <row r="1696" spans="27:35" x14ac:dyDescent="0.25">
      <c r="AA1696" s="2"/>
      <c r="AF1696" s="2"/>
      <c r="AG1696" s="2"/>
      <c r="AH1696" s="2"/>
      <c r="AI1696" s="2"/>
    </row>
    <row r="1697" spans="27:35" x14ac:dyDescent="0.25">
      <c r="AA1697" s="2"/>
      <c r="AF1697" s="2"/>
      <c r="AG1697" s="2"/>
      <c r="AH1697" s="2"/>
      <c r="AI1697" s="2"/>
    </row>
    <row r="1698" spans="27:35" x14ac:dyDescent="0.25">
      <c r="AA1698" s="2"/>
      <c r="AF1698" s="2"/>
      <c r="AG1698" s="2"/>
      <c r="AH1698" s="2"/>
      <c r="AI1698" s="2"/>
    </row>
    <row r="1699" spans="27:35" x14ac:dyDescent="0.25">
      <c r="AA1699" s="2"/>
      <c r="AF1699" s="2"/>
      <c r="AG1699" s="2"/>
      <c r="AH1699" s="2"/>
      <c r="AI1699" s="2"/>
    </row>
    <row r="1700" spans="27:35" x14ac:dyDescent="0.25">
      <c r="AA1700" s="2"/>
      <c r="AF1700" s="2"/>
      <c r="AG1700" s="2"/>
      <c r="AH1700" s="2"/>
      <c r="AI1700" s="2"/>
    </row>
    <row r="1701" spans="27:35" x14ac:dyDescent="0.25">
      <c r="AA1701" s="2"/>
      <c r="AF1701" s="2"/>
      <c r="AG1701" s="2"/>
      <c r="AH1701" s="2"/>
      <c r="AI1701" s="2"/>
    </row>
    <row r="1702" spans="27:35" x14ac:dyDescent="0.25">
      <c r="AA1702" s="2"/>
      <c r="AF1702" s="2"/>
      <c r="AG1702" s="2"/>
      <c r="AH1702" s="2"/>
      <c r="AI1702" s="2"/>
    </row>
    <row r="1703" spans="27:35" x14ac:dyDescent="0.25">
      <c r="AA1703" s="2"/>
      <c r="AF1703" s="2"/>
      <c r="AG1703" s="2"/>
      <c r="AH1703" s="2"/>
      <c r="AI1703" s="2"/>
    </row>
    <row r="1704" spans="27:35" x14ac:dyDescent="0.25">
      <c r="AA1704" s="2"/>
      <c r="AF1704" s="2"/>
      <c r="AG1704" s="2"/>
      <c r="AH1704" s="2"/>
      <c r="AI1704" s="2"/>
    </row>
    <row r="1705" spans="27:35" x14ac:dyDescent="0.25">
      <c r="AA1705" s="2"/>
      <c r="AF1705" s="2"/>
      <c r="AG1705" s="2"/>
      <c r="AH1705" s="2"/>
      <c r="AI1705" s="2"/>
    </row>
    <row r="1706" spans="27:35" x14ac:dyDescent="0.25">
      <c r="AA1706" s="2"/>
      <c r="AF1706" s="2"/>
      <c r="AG1706" s="2"/>
      <c r="AH1706" s="2"/>
      <c r="AI1706" s="2"/>
    </row>
    <row r="1707" spans="27:35" x14ac:dyDescent="0.25">
      <c r="AA1707" s="2"/>
      <c r="AF1707" s="2"/>
      <c r="AG1707" s="2"/>
      <c r="AH1707" s="2"/>
      <c r="AI1707" s="2"/>
    </row>
    <row r="1708" spans="27:35" x14ac:dyDescent="0.25">
      <c r="AA1708" s="2"/>
      <c r="AF1708" s="2"/>
      <c r="AG1708" s="2"/>
      <c r="AH1708" s="2"/>
      <c r="AI1708" s="2"/>
    </row>
    <row r="1709" spans="27:35" x14ac:dyDescent="0.25">
      <c r="AA1709" s="2"/>
      <c r="AF1709" s="2"/>
      <c r="AG1709" s="2"/>
      <c r="AH1709" s="2"/>
      <c r="AI1709" s="2"/>
    </row>
    <row r="1710" spans="27:35" x14ac:dyDescent="0.25">
      <c r="AA1710" s="2"/>
      <c r="AF1710" s="2"/>
      <c r="AG1710" s="2"/>
      <c r="AH1710" s="2"/>
      <c r="AI1710" s="2"/>
    </row>
    <row r="1711" spans="27:35" x14ac:dyDescent="0.25">
      <c r="AA1711" s="2"/>
      <c r="AF1711" s="2"/>
      <c r="AG1711" s="2"/>
      <c r="AH1711" s="2"/>
      <c r="AI1711" s="2"/>
    </row>
    <row r="1712" spans="27:35" x14ac:dyDescent="0.25">
      <c r="AA1712" s="2"/>
      <c r="AF1712" s="2"/>
      <c r="AG1712" s="2"/>
      <c r="AH1712" s="2"/>
      <c r="AI1712" s="2"/>
    </row>
    <row r="1713" spans="27:35" x14ac:dyDescent="0.25">
      <c r="AA1713" s="2"/>
      <c r="AF1713" s="2"/>
      <c r="AG1713" s="2"/>
      <c r="AH1713" s="2"/>
      <c r="AI1713" s="2"/>
    </row>
    <row r="1714" spans="27:35" x14ac:dyDescent="0.25">
      <c r="AA1714" s="2"/>
      <c r="AF1714" s="2"/>
      <c r="AG1714" s="2"/>
      <c r="AH1714" s="2"/>
      <c r="AI1714" s="2"/>
    </row>
    <row r="1715" spans="27:35" x14ac:dyDescent="0.25">
      <c r="AA1715" s="2"/>
      <c r="AF1715" s="2"/>
      <c r="AG1715" s="2"/>
      <c r="AH1715" s="2"/>
      <c r="AI1715" s="2"/>
    </row>
    <row r="1716" spans="27:35" x14ac:dyDescent="0.25">
      <c r="AA1716" s="2"/>
      <c r="AF1716" s="2"/>
      <c r="AG1716" s="2"/>
      <c r="AH1716" s="2"/>
      <c r="AI1716" s="2"/>
    </row>
    <row r="1717" spans="27:35" x14ac:dyDescent="0.25">
      <c r="AA1717" s="2"/>
      <c r="AF1717" s="2"/>
      <c r="AG1717" s="2"/>
      <c r="AH1717" s="2"/>
      <c r="AI1717" s="2"/>
    </row>
    <row r="1718" spans="27:35" x14ac:dyDescent="0.25">
      <c r="AA1718" s="2"/>
      <c r="AF1718" s="2"/>
      <c r="AG1718" s="2"/>
      <c r="AH1718" s="2"/>
      <c r="AI1718" s="2"/>
    </row>
    <row r="1719" spans="27:35" x14ac:dyDescent="0.25">
      <c r="AA1719" s="2"/>
      <c r="AF1719" s="2"/>
      <c r="AG1719" s="2"/>
      <c r="AH1719" s="2"/>
      <c r="AI1719" s="2"/>
    </row>
    <row r="1720" spans="27:35" x14ac:dyDescent="0.25">
      <c r="AA1720" s="2"/>
      <c r="AF1720" s="2"/>
      <c r="AG1720" s="2"/>
      <c r="AH1720" s="2"/>
      <c r="AI1720" s="2"/>
    </row>
    <row r="1721" spans="27:35" x14ac:dyDescent="0.25">
      <c r="AA1721" s="2"/>
      <c r="AF1721" s="2"/>
      <c r="AG1721" s="2"/>
      <c r="AH1721" s="2"/>
      <c r="AI1721" s="2"/>
    </row>
    <row r="1722" spans="27:35" x14ac:dyDescent="0.25">
      <c r="AA1722" s="2"/>
      <c r="AF1722" s="2"/>
      <c r="AG1722" s="2"/>
      <c r="AH1722" s="2"/>
      <c r="AI1722" s="2"/>
    </row>
    <row r="1723" spans="27:35" x14ac:dyDescent="0.25">
      <c r="AA1723" s="2"/>
      <c r="AF1723" s="2"/>
      <c r="AG1723" s="2"/>
      <c r="AH1723" s="2"/>
      <c r="AI1723" s="2"/>
    </row>
    <row r="1724" spans="27:35" x14ac:dyDescent="0.25">
      <c r="AA1724" s="2"/>
      <c r="AF1724" s="2"/>
      <c r="AG1724" s="2"/>
      <c r="AH1724" s="2"/>
      <c r="AI1724" s="2"/>
    </row>
    <row r="1725" spans="27:35" x14ac:dyDescent="0.25">
      <c r="AA1725" s="2"/>
      <c r="AF1725" s="2"/>
      <c r="AG1725" s="2"/>
      <c r="AH1725" s="2"/>
      <c r="AI1725" s="2"/>
    </row>
    <row r="1726" spans="27:35" x14ac:dyDescent="0.25">
      <c r="AA1726" s="2"/>
      <c r="AF1726" s="2"/>
      <c r="AG1726" s="2"/>
      <c r="AH1726" s="2"/>
      <c r="AI1726" s="2"/>
    </row>
    <row r="1727" spans="27:35" x14ac:dyDescent="0.25">
      <c r="AA1727" s="2"/>
      <c r="AF1727" s="2"/>
      <c r="AG1727" s="2"/>
      <c r="AH1727" s="2"/>
      <c r="AI1727" s="2"/>
    </row>
    <row r="1728" spans="27:35" x14ac:dyDescent="0.25">
      <c r="AA1728" s="2"/>
      <c r="AF1728" s="2"/>
      <c r="AG1728" s="2"/>
      <c r="AH1728" s="2"/>
      <c r="AI1728" s="2"/>
    </row>
    <row r="1729" spans="27:35" x14ac:dyDescent="0.25">
      <c r="AA1729" s="2"/>
      <c r="AF1729" s="2"/>
      <c r="AG1729" s="2"/>
      <c r="AH1729" s="2"/>
      <c r="AI1729" s="2"/>
    </row>
    <row r="1730" spans="27:35" x14ac:dyDescent="0.25">
      <c r="AA1730" s="2"/>
      <c r="AF1730" s="2"/>
      <c r="AG1730" s="2"/>
      <c r="AH1730" s="2"/>
      <c r="AI1730" s="2"/>
    </row>
    <row r="1731" spans="27:35" x14ac:dyDescent="0.25">
      <c r="AA1731" s="2"/>
      <c r="AF1731" s="2"/>
      <c r="AG1731" s="2"/>
      <c r="AH1731" s="2"/>
      <c r="AI1731" s="2"/>
    </row>
    <row r="1732" spans="27:35" x14ac:dyDescent="0.25">
      <c r="AA1732" s="2"/>
      <c r="AF1732" s="2"/>
      <c r="AG1732" s="2"/>
      <c r="AH1732" s="2"/>
      <c r="AI1732" s="2"/>
    </row>
    <row r="1733" spans="27:35" x14ac:dyDescent="0.25">
      <c r="AA1733" s="2"/>
      <c r="AF1733" s="2"/>
      <c r="AG1733" s="2"/>
      <c r="AH1733" s="2"/>
      <c r="AI1733" s="2"/>
    </row>
    <row r="1734" spans="27:35" x14ac:dyDescent="0.25">
      <c r="AA1734" s="2"/>
      <c r="AF1734" s="2"/>
      <c r="AG1734" s="2"/>
      <c r="AH1734" s="2"/>
      <c r="AI1734" s="2"/>
    </row>
    <row r="1735" spans="27:35" x14ac:dyDescent="0.25">
      <c r="AA1735" s="2"/>
      <c r="AF1735" s="2"/>
      <c r="AG1735" s="2"/>
      <c r="AH1735" s="2"/>
      <c r="AI1735" s="2"/>
    </row>
    <row r="1736" spans="27:35" x14ac:dyDescent="0.25">
      <c r="AA1736" s="2"/>
      <c r="AF1736" s="2"/>
      <c r="AG1736" s="2"/>
      <c r="AH1736" s="2"/>
      <c r="AI1736" s="2"/>
    </row>
    <row r="1737" spans="27:35" x14ac:dyDescent="0.25">
      <c r="AA1737" s="2"/>
      <c r="AF1737" s="2"/>
      <c r="AG1737" s="2"/>
      <c r="AH1737" s="2"/>
      <c r="AI1737" s="2"/>
    </row>
    <row r="1738" spans="27:35" x14ac:dyDescent="0.25">
      <c r="AA1738" s="2"/>
      <c r="AF1738" s="2"/>
      <c r="AG1738" s="2"/>
      <c r="AH1738" s="2"/>
      <c r="AI1738" s="2"/>
    </row>
    <row r="1739" spans="27:35" x14ac:dyDescent="0.25">
      <c r="AA1739" s="2"/>
      <c r="AF1739" s="2"/>
      <c r="AG1739" s="2"/>
      <c r="AH1739" s="2"/>
      <c r="AI1739" s="2"/>
    </row>
    <row r="1740" spans="27:35" x14ac:dyDescent="0.25">
      <c r="AA1740" s="2"/>
      <c r="AF1740" s="2"/>
      <c r="AG1740" s="2"/>
      <c r="AH1740" s="2"/>
      <c r="AI1740" s="2"/>
    </row>
    <row r="1741" spans="27:35" x14ac:dyDescent="0.25">
      <c r="AA1741" s="2"/>
      <c r="AF1741" s="2"/>
      <c r="AG1741" s="2"/>
      <c r="AH1741" s="2"/>
      <c r="AI1741" s="2"/>
    </row>
    <row r="1742" spans="27:35" x14ac:dyDescent="0.25">
      <c r="AA1742" s="2"/>
      <c r="AF1742" s="2"/>
      <c r="AG1742" s="2"/>
      <c r="AH1742" s="2"/>
      <c r="AI1742" s="2"/>
    </row>
    <row r="1743" spans="27:35" x14ac:dyDescent="0.25">
      <c r="AA1743" s="2"/>
      <c r="AF1743" s="2"/>
      <c r="AG1743" s="2"/>
      <c r="AH1743" s="2"/>
      <c r="AI1743" s="2"/>
    </row>
    <row r="1744" spans="27:35" x14ac:dyDescent="0.25">
      <c r="AA1744" s="2"/>
      <c r="AF1744" s="2"/>
      <c r="AG1744" s="2"/>
      <c r="AH1744" s="2"/>
      <c r="AI1744" s="2"/>
    </row>
    <row r="1745" spans="27:35" x14ac:dyDescent="0.25">
      <c r="AA1745" s="2"/>
      <c r="AF1745" s="2"/>
      <c r="AG1745" s="2"/>
      <c r="AH1745" s="2"/>
      <c r="AI1745" s="2"/>
    </row>
    <row r="1746" spans="27:35" x14ac:dyDescent="0.25">
      <c r="AA1746" s="2"/>
      <c r="AF1746" s="2"/>
      <c r="AG1746" s="2"/>
      <c r="AH1746" s="2"/>
      <c r="AI1746" s="2"/>
    </row>
    <row r="1747" spans="27:35" x14ac:dyDescent="0.25">
      <c r="AA1747" s="2"/>
      <c r="AF1747" s="2"/>
      <c r="AG1747" s="2"/>
      <c r="AH1747" s="2"/>
      <c r="AI1747" s="2"/>
    </row>
    <row r="1748" spans="27:35" x14ac:dyDescent="0.25">
      <c r="AA1748" s="2"/>
      <c r="AF1748" s="2"/>
      <c r="AG1748" s="2"/>
      <c r="AH1748" s="2"/>
      <c r="AI1748" s="2"/>
    </row>
    <row r="1749" spans="27:35" x14ac:dyDescent="0.25">
      <c r="AA1749" s="2"/>
      <c r="AF1749" s="2"/>
      <c r="AG1749" s="2"/>
      <c r="AH1749" s="2"/>
      <c r="AI1749" s="2"/>
    </row>
    <row r="1750" spans="27:35" x14ac:dyDescent="0.25">
      <c r="AA1750" s="2"/>
      <c r="AF1750" s="2"/>
      <c r="AG1750" s="2"/>
      <c r="AH1750" s="2"/>
      <c r="AI1750" s="2"/>
    </row>
    <row r="1751" spans="27:35" x14ac:dyDescent="0.25">
      <c r="AA1751" s="2"/>
      <c r="AF1751" s="2"/>
      <c r="AG1751" s="2"/>
      <c r="AH1751" s="2"/>
      <c r="AI1751" s="2"/>
    </row>
    <row r="1752" spans="27:35" x14ac:dyDescent="0.25">
      <c r="AA1752" s="2"/>
      <c r="AF1752" s="2"/>
      <c r="AG1752" s="2"/>
      <c r="AH1752" s="2"/>
      <c r="AI1752" s="2"/>
    </row>
    <row r="1753" spans="27:35" x14ac:dyDescent="0.25">
      <c r="AA1753" s="2"/>
      <c r="AF1753" s="2"/>
      <c r="AG1753" s="2"/>
      <c r="AH1753" s="2"/>
      <c r="AI1753" s="2"/>
    </row>
    <row r="1754" spans="27:35" x14ac:dyDescent="0.25">
      <c r="AA1754" s="2"/>
      <c r="AF1754" s="2"/>
      <c r="AG1754" s="2"/>
      <c r="AH1754" s="2"/>
      <c r="AI1754" s="2"/>
    </row>
    <row r="1755" spans="27:35" x14ac:dyDescent="0.25">
      <c r="AA1755" s="2"/>
      <c r="AF1755" s="2"/>
      <c r="AG1755" s="2"/>
      <c r="AH1755" s="2"/>
      <c r="AI1755" s="2"/>
    </row>
    <row r="1756" spans="27:35" x14ac:dyDescent="0.25">
      <c r="AA1756" s="2"/>
      <c r="AF1756" s="2"/>
      <c r="AG1756" s="2"/>
      <c r="AH1756" s="2"/>
      <c r="AI1756" s="2"/>
    </row>
    <row r="1757" spans="27:35" x14ac:dyDescent="0.25">
      <c r="AA1757" s="2"/>
      <c r="AF1757" s="2"/>
      <c r="AG1757" s="2"/>
      <c r="AH1757" s="2"/>
      <c r="AI1757" s="2"/>
    </row>
    <row r="1758" spans="27:35" x14ac:dyDescent="0.25">
      <c r="AA1758" s="2"/>
      <c r="AF1758" s="2"/>
      <c r="AG1758" s="2"/>
      <c r="AH1758" s="2"/>
      <c r="AI1758" s="2"/>
    </row>
    <row r="1759" spans="27:35" x14ac:dyDescent="0.25">
      <c r="AA1759" s="2"/>
      <c r="AF1759" s="2"/>
      <c r="AG1759" s="2"/>
      <c r="AH1759" s="2"/>
      <c r="AI1759" s="2"/>
    </row>
    <row r="1760" spans="27:35" x14ac:dyDescent="0.25">
      <c r="AA1760" s="2"/>
      <c r="AF1760" s="2"/>
      <c r="AG1760" s="2"/>
      <c r="AH1760" s="2"/>
      <c r="AI1760" s="2"/>
    </row>
    <row r="1761" spans="27:35" x14ac:dyDescent="0.25">
      <c r="AA1761" s="2"/>
      <c r="AF1761" s="2"/>
      <c r="AG1761" s="2"/>
      <c r="AH1761" s="2"/>
      <c r="AI1761" s="2"/>
    </row>
    <row r="1762" spans="27:35" x14ac:dyDescent="0.25">
      <c r="AA1762" s="2"/>
      <c r="AF1762" s="2"/>
      <c r="AG1762" s="2"/>
      <c r="AH1762" s="2"/>
      <c r="AI1762" s="2"/>
    </row>
    <row r="1763" spans="27:35" x14ac:dyDescent="0.25">
      <c r="AA1763" s="2"/>
      <c r="AF1763" s="2"/>
      <c r="AG1763" s="2"/>
      <c r="AH1763" s="2"/>
      <c r="AI1763" s="2"/>
    </row>
    <row r="1764" spans="27:35" x14ac:dyDescent="0.25">
      <c r="AA1764" s="2"/>
      <c r="AF1764" s="2"/>
      <c r="AG1764" s="2"/>
      <c r="AH1764" s="2"/>
      <c r="AI1764" s="2"/>
    </row>
    <row r="1765" spans="27:35" x14ac:dyDescent="0.25">
      <c r="AA1765" s="2"/>
      <c r="AF1765" s="2"/>
      <c r="AG1765" s="2"/>
      <c r="AH1765" s="2"/>
      <c r="AI1765" s="2"/>
    </row>
    <row r="1766" spans="27:35" x14ac:dyDescent="0.25">
      <c r="AA1766" s="2"/>
      <c r="AF1766" s="2"/>
      <c r="AG1766" s="2"/>
      <c r="AH1766" s="2"/>
      <c r="AI1766" s="2"/>
    </row>
    <row r="1767" spans="27:35" x14ac:dyDescent="0.25">
      <c r="AA1767" s="2"/>
      <c r="AF1767" s="2"/>
      <c r="AG1767" s="2"/>
      <c r="AH1767" s="2"/>
      <c r="AI1767" s="2"/>
    </row>
    <row r="1768" spans="27:35" x14ac:dyDescent="0.25">
      <c r="AA1768" s="2"/>
      <c r="AF1768" s="2"/>
      <c r="AG1768" s="2"/>
      <c r="AH1768" s="2"/>
      <c r="AI1768" s="2"/>
    </row>
    <row r="1769" spans="27:35" x14ac:dyDescent="0.25">
      <c r="AA1769" s="2"/>
      <c r="AF1769" s="2"/>
      <c r="AG1769" s="2"/>
      <c r="AH1769" s="2"/>
      <c r="AI1769" s="2"/>
    </row>
    <row r="1770" spans="27:35" x14ac:dyDescent="0.25">
      <c r="AA1770" s="2"/>
      <c r="AF1770" s="2"/>
      <c r="AG1770" s="2"/>
      <c r="AH1770" s="2"/>
      <c r="AI1770" s="2"/>
    </row>
    <row r="1771" spans="27:35" x14ac:dyDescent="0.25">
      <c r="AA1771" s="2"/>
      <c r="AF1771" s="2"/>
      <c r="AG1771" s="2"/>
      <c r="AH1771" s="2"/>
      <c r="AI1771" s="2"/>
    </row>
    <row r="1772" spans="27:35" x14ac:dyDescent="0.25">
      <c r="AA1772" s="2"/>
      <c r="AF1772" s="2"/>
      <c r="AG1772" s="2"/>
      <c r="AH1772" s="2"/>
      <c r="AI1772" s="2"/>
    </row>
    <row r="1773" spans="27:35" x14ac:dyDescent="0.25">
      <c r="AA1773" s="2"/>
      <c r="AF1773" s="2"/>
      <c r="AG1773" s="2"/>
      <c r="AH1773" s="2"/>
      <c r="AI1773" s="2"/>
    </row>
    <row r="1774" spans="27:35" x14ac:dyDescent="0.25">
      <c r="AA1774" s="2"/>
      <c r="AF1774" s="2"/>
      <c r="AG1774" s="2"/>
      <c r="AH1774" s="2"/>
      <c r="AI1774" s="2"/>
    </row>
    <row r="1775" spans="27:35" x14ac:dyDescent="0.25">
      <c r="AA1775" s="2"/>
      <c r="AF1775" s="2"/>
      <c r="AG1775" s="2"/>
      <c r="AH1775" s="2"/>
      <c r="AI1775" s="2"/>
    </row>
    <row r="1776" spans="27:35" x14ac:dyDescent="0.25">
      <c r="AA1776" s="2"/>
      <c r="AF1776" s="2"/>
      <c r="AG1776" s="2"/>
      <c r="AH1776" s="2"/>
      <c r="AI1776" s="2"/>
    </row>
    <row r="1777" spans="27:35" x14ac:dyDescent="0.25">
      <c r="AA1777" s="2"/>
      <c r="AF1777" s="2"/>
      <c r="AG1777" s="2"/>
      <c r="AH1777" s="2"/>
      <c r="AI1777" s="2"/>
    </row>
    <row r="1778" spans="27:35" x14ac:dyDescent="0.25">
      <c r="AA1778" s="2"/>
      <c r="AF1778" s="2"/>
      <c r="AG1778" s="2"/>
      <c r="AH1778" s="2"/>
      <c r="AI1778" s="2"/>
    </row>
    <row r="1779" spans="27:35" x14ac:dyDescent="0.25">
      <c r="AA1779" s="2"/>
      <c r="AF1779" s="2"/>
      <c r="AG1779" s="2"/>
      <c r="AH1779" s="2"/>
      <c r="AI1779" s="2"/>
    </row>
    <row r="1780" spans="27:35" x14ac:dyDescent="0.25">
      <c r="AA1780" s="2"/>
      <c r="AF1780" s="2"/>
      <c r="AG1780" s="2"/>
      <c r="AH1780" s="2"/>
      <c r="AI1780" s="2"/>
    </row>
    <row r="1781" spans="27:35" x14ac:dyDescent="0.25">
      <c r="AA1781" s="2"/>
      <c r="AF1781" s="2"/>
      <c r="AG1781" s="2"/>
      <c r="AH1781" s="2"/>
      <c r="AI1781" s="2"/>
    </row>
    <row r="1782" spans="27:35" x14ac:dyDescent="0.25">
      <c r="AA1782" s="2"/>
      <c r="AF1782" s="2"/>
      <c r="AG1782" s="2"/>
      <c r="AH1782" s="2"/>
      <c r="AI1782" s="2"/>
    </row>
    <row r="1783" spans="27:35" x14ac:dyDescent="0.25">
      <c r="AA1783" s="2"/>
      <c r="AF1783" s="2"/>
      <c r="AG1783" s="2"/>
      <c r="AH1783" s="2"/>
      <c r="AI1783" s="2"/>
    </row>
    <row r="1784" spans="27:35" x14ac:dyDescent="0.25">
      <c r="AA1784" s="2"/>
      <c r="AF1784" s="2"/>
      <c r="AG1784" s="2"/>
      <c r="AH1784" s="2"/>
      <c r="AI1784" s="2"/>
    </row>
    <row r="1785" spans="27:35" x14ac:dyDescent="0.25">
      <c r="AA1785" s="2"/>
      <c r="AF1785" s="2"/>
      <c r="AG1785" s="2"/>
      <c r="AH1785" s="2"/>
      <c r="AI1785" s="2"/>
    </row>
    <row r="1786" spans="27:35" x14ac:dyDescent="0.25">
      <c r="AA1786" s="2"/>
      <c r="AF1786" s="2"/>
      <c r="AG1786" s="2"/>
      <c r="AH1786" s="2"/>
      <c r="AI1786" s="2"/>
    </row>
    <row r="1787" spans="27:35" x14ac:dyDescent="0.25">
      <c r="AA1787" s="2"/>
      <c r="AF1787" s="2"/>
      <c r="AG1787" s="2"/>
      <c r="AH1787" s="2"/>
      <c r="AI1787" s="2"/>
    </row>
    <row r="1788" spans="27:35" x14ac:dyDescent="0.25">
      <c r="AA1788" s="2"/>
      <c r="AF1788" s="2"/>
      <c r="AG1788" s="2"/>
      <c r="AH1788" s="2"/>
      <c r="AI1788" s="2"/>
    </row>
    <row r="1789" spans="27:35" x14ac:dyDescent="0.25">
      <c r="AA1789" s="2"/>
      <c r="AF1789" s="2"/>
      <c r="AG1789" s="2"/>
      <c r="AH1789" s="2"/>
      <c r="AI1789" s="2"/>
    </row>
    <row r="1790" spans="27:35" x14ac:dyDescent="0.25">
      <c r="AA1790" s="2"/>
      <c r="AF1790" s="2"/>
      <c r="AG1790" s="2"/>
      <c r="AH1790" s="2"/>
      <c r="AI1790" s="2"/>
    </row>
    <row r="1791" spans="27:35" x14ac:dyDescent="0.25">
      <c r="AA1791" s="2"/>
      <c r="AF1791" s="2"/>
      <c r="AG1791" s="2"/>
      <c r="AH1791" s="2"/>
      <c r="AI1791" s="2"/>
    </row>
    <row r="1792" spans="27:35" x14ac:dyDescent="0.25">
      <c r="AA1792" s="2"/>
      <c r="AF1792" s="2"/>
      <c r="AG1792" s="2"/>
      <c r="AH1792" s="2"/>
      <c r="AI1792" s="2"/>
    </row>
    <row r="1793" spans="27:35" x14ac:dyDescent="0.25">
      <c r="AA1793" s="2"/>
      <c r="AF1793" s="2"/>
      <c r="AG1793" s="2"/>
      <c r="AH1793" s="2"/>
      <c r="AI1793" s="2"/>
    </row>
    <row r="1794" spans="27:35" x14ac:dyDescent="0.25">
      <c r="AA1794" s="2"/>
      <c r="AF1794" s="2"/>
      <c r="AG1794" s="2"/>
      <c r="AH1794" s="2"/>
      <c r="AI1794" s="2"/>
    </row>
    <row r="1795" spans="27:35" x14ac:dyDescent="0.25">
      <c r="AA1795" s="2"/>
      <c r="AF1795" s="2"/>
      <c r="AG1795" s="2"/>
      <c r="AH1795" s="2"/>
      <c r="AI1795" s="2"/>
    </row>
    <row r="1796" spans="27:35" x14ac:dyDescent="0.25">
      <c r="AA1796" s="2"/>
      <c r="AF1796" s="2"/>
      <c r="AG1796" s="2"/>
      <c r="AH1796" s="2"/>
      <c r="AI1796" s="2"/>
    </row>
    <row r="1797" spans="27:35" x14ac:dyDescent="0.25">
      <c r="AA1797" s="2"/>
      <c r="AF1797" s="2"/>
      <c r="AG1797" s="2"/>
      <c r="AH1797" s="2"/>
      <c r="AI1797" s="2"/>
    </row>
    <row r="1798" spans="27:35" x14ac:dyDescent="0.25">
      <c r="AA1798" s="2"/>
      <c r="AF1798" s="2"/>
      <c r="AG1798" s="2"/>
      <c r="AH1798" s="2"/>
      <c r="AI1798" s="2"/>
    </row>
    <row r="1799" spans="27:35" x14ac:dyDescent="0.25">
      <c r="AA1799" s="2"/>
      <c r="AF1799" s="2"/>
      <c r="AG1799" s="2"/>
      <c r="AH1799" s="2"/>
      <c r="AI1799" s="2"/>
    </row>
    <row r="1800" spans="27:35" x14ac:dyDescent="0.25">
      <c r="AA1800" s="2"/>
      <c r="AF1800" s="2"/>
      <c r="AG1800" s="2"/>
      <c r="AH1800" s="2"/>
      <c r="AI1800" s="2"/>
    </row>
    <row r="1801" spans="27:35" x14ac:dyDescent="0.25">
      <c r="AA1801" s="2"/>
      <c r="AF1801" s="2"/>
      <c r="AG1801" s="2"/>
      <c r="AH1801" s="2"/>
      <c r="AI1801" s="2"/>
    </row>
    <row r="1802" spans="27:35" x14ac:dyDescent="0.25">
      <c r="AA1802" s="2"/>
      <c r="AF1802" s="2"/>
      <c r="AG1802" s="2"/>
      <c r="AH1802" s="2"/>
      <c r="AI1802" s="2"/>
    </row>
    <row r="1803" spans="27:35" x14ac:dyDescent="0.25">
      <c r="AA1803" s="2"/>
      <c r="AF1803" s="2"/>
      <c r="AG1803" s="2"/>
      <c r="AH1803" s="2"/>
      <c r="AI1803" s="2"/>
    </row>
    <row r="1804" spans="27:35" x14ac:dyDescent="0.25">
      <c r="AA1804" s="2"/>
      <c r="AF1804" s="2"/>
      <c r="AG1804" s="2"/>
      <c r="AH1804" s="2"/>
      <c r="AI1804" s="2"/>
    </row>
    <row r="1805" spans="27:35" x14ac:dyDescent="0.25">
      <c r="AA1805" s="2"/>
      <c r="AF1805" s="2"/>
      <c r="AG1805" s="2"/>
      <c r="AH1805" s="2"/>
      <c r="AI1805" s="2"/>
    </row>
    <row r="1806" spans="27:35" x14ac:dyDescent="0.25">
      <c r="AA1806" s="2"/>
      <c r="AF1806" s="2"/>
      <c r="AG1806" s="2"/>
      <c r="AH1806" s="2"/>
      <c r="AI1806" s="2"/>
    </row>
    <row r="1807" spans="27:35" x14ac:dyDescent="0.25">
      <c r="AA1807" s="2"/>
      <c r="AF1807" s="2"/>
      <c r="AG1807" s="2"/>
      <c r="AH1807" s="2"/>
      <c r="AI1807" s="2"/>
    </row>
    <row r="1808" spans="27:35" x14ac:dyDescent="0.25">
      <c r="AA1808" s="2"/>
      <c r="AF1808" s="2"/>
      <c r="AG1808" s="2"/>
      <c r="AH1808" s="2"/>
      <c r="AI1808" s="2"/>
    </row>
    <row r="1809" spans="27:35" x14ac:dyDescent="0.25">
      <c r="AA1809" s="2"/>
      <c r="AF1809" s="2"/>
      <c r="AG1809" s="2"/>
      <c r="AH1809" s="2"/>
      <c r="AI1809" s="2"/>
    </row>
    <row r="1810" spans="27:35" x14ac:dyDescent="0.25">
      <c r="AA1810" s="2"/>
      <c r="AF1810" s="2"/>
      <c r="AG1810" s="2"/>
      <c r="AH1810" s="2"/>
      <c r="AI1810" s="2"/>
    </row>
    <row r="1811" spans="27:35" x14ac:dyDescent="0.25">
      <c r="AA1811" s="2"/>
      <c r="AF1811" s="2"/>
      <c r="AG1811" s="2"/>
      <c r="AH1811" s="2"/>
      <c r="AI1811" s="2"/>
    </row>
    <row r="1812" spans="27:35" x14ac:dyDescent="0.25">
      <c r="AA1812" s="2"/>
      <c r="AF1812" s="2"/>
      <c r="AG1812" s="2"/>
      <c r="AH1812" s="2"/>
      <c r="AI1812" s="2"/>
    </row>
    <row r="1813" spans="27:35" x14ac:dyDescent="0.25">
      <c r="AA1813" s="2"/>
      <c r="AF1813" s="2"/>
      <c r="AG1813" s="2"/>
      <c r="AH1813" s="2"/>
      <c r="AI1813" s="2"/>
    </row>
    <row r="1814" spans="27:35" x14ac:dyDescent="0.25">
      <c r="AA1814" s="2"/>
      <c r="AF1814" s="2"/>
      <c r="AG1814" s="2"/>
      <c r="AH1814" s="2"/>
      <c r="AI1814" s="2"/>
    </row>
    <row r="1815" spans="27:35" x14ac:dyDescent="0.25">
      <c r="AA1815" s="2"/>
      <c r="AF1815" s="2"/>
      <c r="AG1815" s="2"/>
      <c r="AH1815" s="2"/>
      <c r="AI1815" s="2"/>
    </row>
    <row r="1816" spans="27:35" x14ac:dyDescent="0.25">
      <c r="AA1816" s="2"/>
      <c r="AF1816" s="2"/>
      <c r="AG1816" s="2"/>
      <c r="AH1816" s="2"/>
      <c r="AI1816" s="2"/>
    </row>
    <row r="1817" spans="27:35" x14ac:dyDescent="0.25">
      <c r="AA1817" s="2"/>
      <c r="AF1817" s="2"/>
      <c r="AG1817" s="2"/>
      <c r="AH1817" s="2"/>
      <c r="AI1817" s="2"/>
    </row>
    <row r="1818" spans="27:35" x14ac:dyDescent="0.25">
      <c r="AA1818" s="2"/>
      <c r="AF1818" s="2"/>
      <c r="AG1818" s="2"/>
      <c r="AH1818" s="2"/>
      <c r="AI1818" s="2"/>
    </row>
    <row r="1819" spans="27:35" x14ac:dyDescent="0.25">
      <c r="AA1819" s="2"/>
      <c r="AF1819" s="2"/>
      <c r="AG1819" s="2"/>
      <c r="AH1819" s="2"/>
      <c r="AI1819" s="2"/>
    </row>
    <row r="1820" spans="27:35" x14ac:dyDescent="0.25">
      <c r="AA1820" s="2"/>
      <c r="AF1820" s="2"/>
      <c r="AG1820" s="2"/>
      <c r="AH1820" s="2"/>
      <c r="AI1820" s="2"/>
    </row>
    <row r="1821" spans="27:35" x14ac:dyDescent="0.25">
      <c r="AA1821" s="2"/>
      <c r="AF1821" s="2"/>
      <c r="AG1821" s="2"/>
      <c r="AH1821" s="2"/>
      <c r="AI1821" s="2"/>
    </row>
    <row r="1822" spans="27:35" x14ac:dyDescent="0.25">
      <c r="AA1822" s="2"/>
      <c r="AF1822" s="2"/>
      <c r="AG1822" s="2"/>
      <c r="AH1822" s="2"/>
      <c r="AI1822" s="2"/>
    </row>
    <row r="1823" spans="27:35" x14ac:dyDescent="0.25">
      <c r="AA1823" s="2"/>
      <c r="AF1823" s="2"/>
      <c r="AG1823" s="2"/>
      <c r="AH1823" s="2"/>
      <c r="AI1823" s="2"/>
    </row>
    <row r="1824" spans="27:35" x14ac:dyDescent="0.25">
      <c r="AA1824" s="2"/>
      <c r="AF1824" s="2"/>
      <c r="AG1824" s="2"/>
      <c r="AH1824" s="2"/>
      <c r="AI1824" s="2"/>
    </row>
    <row r="1825" spans="27:35" x14ac:dyDescent="0.25">
      <c r="AA1825" s="2"/>
      <c r="AF1825" s="2"/>
      <c r="AG1825" s="2"/>
      <c r="AH1825" s="2"/>
      <c r="AI1825" s="2"/>
    </row>
    <row r="1826" spans="27:35" x14ac:dyDescent="0.25">
      <c r="AA1826" s="2"/>
      <c r="AF1826" s="2"/>
      <c r="AG1826" s="2"/>
      <c r="AH1826" s="2"/>
      <c r="AI1826" s="2"/>
    </row>
    <row r="1827" spans="27:35" x14ac:dyDescent="0.25">
      <c r="AA1827" s="2"/>
      <c r="AF1827" s="2"/>
      <c r="AG1827" s="2"/>
      <c r="AH1827" s="2"/>
      <c r="AI1827" s="2"/>
    </row>
    <row r="1828" spans="27:35" x14ac:dyDescent="0.25">
      <c r="AA1828" s="2"/>
      <c r="AF1828" s="2"/>
      <c r="AG1828" s="2"/>
      <c r="AH1828" s="2"/>
      <c r="AI1828" s="2"/>
    </row>
    <row r="1829" spans="27:35" x14ac:dyDescent="0.25">
      <c r="AA1829" s="2"/>
      <c r="AF1829" s="2"/>
      <c r="AG1829" s="2"/>
      <c r="AH1829" s="2"/>
      <c r="AI1829" s="2"/>
    </row>
    <row r="1830" spans="27:35" x14ac:dyDescent="0.25">
      <c r="AA1830" s="2"/>
      <c r="AF1830" s="2"/>
      <c r="AG1830" s="2"/>
      <c r="AH1830" s="2"/>
      <c r="AI1830" s="2"/>
    </row>
    <row r="1831" spans="27:35" x14ac:dyDescent="0.25">
      <c r="AA1831" s="2"/>
      <c r="AF1831" s="2"/>
      <c r="AG1831" s="2"/>
      <c r="AH1831" s="2"/>
      <c r="AI1831" s="2"/>
    </row>
    <row r="1832" spans="27:35" x14ac:dyDescent="0.25">
      <c r="AA1832" s="2"/>
      <c r="AF1832" s="2"/>
      <c r="AG1832" s="2"/>
      <c r="AH1832" s="2"/>
      <c r="AI1832" s="2"/>
    </row>
    <row r="1833" spans="27:35" x14ac:dyDescent="0.25">
      <c r="AA1833" s="2"/>
      <c r="AF1833" s="2"/>
      <c r="AG1833" s="2"/>
      <c r="AH1833" s="2"/>
      <c r="AI1833" s="2"/>
    </row>
    <row r="1834" spans="27:35" x14ac:dyDescent="0.25">
      <c r="AA1834" s="2"/>
      <c r="AF1834" s="2"/>
      <c r="AG1834" s="2"/>
      <c r="AH1834" s="2"/>
      <c r="AI1834" s="2"/>
    </row>
    <row r="1835" spans="27:35" x14ac:dyDescent="0.25">
      <c r="AA1835" s="2"/>
      <c r="AF1835" s="2"/>
      <c r="AG1835" s="2"/>
      <c r="AH1835" s="2"/>
      <c r="AI1835" s="2"/>
    </row>
    <row r="1836" spans="27:35" x14ac:dyDescent="0.25">
      <c r="AA1836" s="2"/>
      <c r="AF1836" s="2"/>
      <c r="AG1836" s="2"/>
      <c r="AH1836" s="2"/>
      <c r="AI1836" s="2"/>
    </row>
    <row r="1837" spans="27:35" x14ac:dyDescent="0.25">
      <c r="AA1837" s="2"/>
      <c r="AF1837" s="2"/>
      <c r="AG1837" s="2"/>
      <c r="AH1837" s="2"/>
      <c r="AI1837" s="2"/>
    </row>
    <row r="1838" spans="27:35" x14ac:dyDescent="0.25">
      <c r="AA1838" s="2"/>
      <c r="AF1838" s="2"/>
      <c r="AG1838" s="2"/>
      <c r="AH1838" s="2"/>
      <c r="AI1838" s="2"/>
    </row>
    <row r="1839" spans="27:35" x14ac:dyDescent="0.25">
      <c r="AA1839" s="2"/>
      <c r="AF1839" s="2"/>
      <c r="AG1839" s="2"/>
      <c r="AH1839" s="2"/>
      <c r="AI1839" s="2"/>
    </row>
    <row r="1840" spans="27:35" x14ac:dyDescent="0.25">
      <c r="AA1840" s="2"/>
      <c r="AF1840" s="2"/>
      <c r="AG1840" s="2"/>
      <c r="AH1840" s="2"/>
      <c r="AI1840" s="2"/>
    </row>
    <row r="1841" spans="27:35" x14ac:dyDescent="0.25">
      <c r="AA1841" s="2"/>
      <c r="AF1841" s="2"/>
      <c r="AG1841" s="2"/>
      <c r="AH1841" s="2"/>
      <c r="AI1841" s="2"/>
    </row>
    <row r="1842" spans="27:35" x14ac:dyDescent="0.25">
      <c r="AA1842" s="2"/>
      <c r="AF1842" s="2"/>
      <c r="AG1842" s="2"/>
      <c r="AH1842" s="2"/>
      <c r="AI1842" s="2"/>
    </row>
    <row r="1843" spans="27:35" x14ac:dyDescent="0.25">
      <c r="AA1843" s="2"/>
      <c r="AF1843" s="2"/>
      <c r="AG1843" s="2"/>
      <c r="AH1843" s="2"/>
      <c r="AI1843" s="2"/>
    </row>
    <row r="1844" spans="27:35" x14ac:dyDescent="0.25">
      <c r="AA1844" s="2"/>
      <c r="AF1844" s="2"/>
      <c r="AG1844" s="2"/>
      <c r="AH1844" s="2"/>
      <c r="AI1844" s="2"/>
    </row>
    <row r="1845" spans="27:35" x14ac:dyDescent="0.25">
      <c r="AA1845" s="2"/>
      <c r="AF1845" s="2"/>
      <c r="AG1845" s="2"/>
      <c r="AH1845" s="2"/>
      <c r="AI1845" s="2"/>
    </row>
    <row r="1846" spans="27:35" x14ac:dyDescent="0.25">
      <c r="AA1846" s="2"/>
      <c r="AF1846" s="2"/>
      <c r="AG1846" s="2"/>
      <c r="AH1846" s="2"/>
      <c r="AI1846" s="2"/>
    </row>
    <row r="1847" spans="27:35" x14ac:dyDescent="0.25">
      <c r="AA1847" s="2"/>
      <c r="AF1847" s="2"/>
      <c r="AG1847" s="2"/>
      <c r="AH1847" s="2"/>
      <c r="AI1847" s="2"/>
    </row>
    <row r="1848" spans="27:35" x14ac:dyDescent="0.25">
      <c r="AA1848" s="2"/>
      <c r="AF1848" s="2"/>
      <c r="AG1848" s="2"/>
      <c r="AH1848" s="2"/>
      <c r="AI1848" s="2"/>
    </row>
    <row r="1849" spans="27:35" x14ac:dyDescent="0.25">
      <c r="AA1849" s="2"/>
      <c r="AF1849" s="2"/>
      <c r="AG1849" s="2"/>
      <c r="AH1849" s="2"/>
      <c r="AI1849" s="2"/>
    </row>
    <row r="1850" spans="27:35" x14ac:dyDescent="0.25">
      <c r="AA1850" s="2"/>
      <c r="AF1850" s="2"/>
      <c r="AG1850" s="2"/>
      <c r="AH1850" s="2"/>
      <c r="AI1850" s="2"/>
    </row>
    <row r="1851" spans="27:35" x14ac:dyDescent="0.25">
      <c r="AA1851" s="2"/>
      <c r="AF1851" s="2"/>
      <c r="AG1851" s="2"/>
      <c r="AH1851" s="2"/>
      <c r="AI1851" s="2"/>
    </row>
    <row r="1852" spans="27:35" x14ac:dyDescent="0.25">
      <c r="AA1852" s="2"/>
      <c r="AF1852" s="2"/>
      <c r="AG1852" s="2"/>
      <c r="AH1852" s="2"/>
      <c r="AI1852" s="2"/>
    </row>
    <row r="1853" spans="27:35" x14ac:dyDescent="0.25">
      <c r="AA1853" s="2"/>
      <c r="AF1853" s="2"/>
      <c r="AG1853" s="2"/>
      <c r="AH1853" s="2"/>
      <c r="AI1853" s="2"/>
    </row>
    <row r="1854" spans="27:35" x14ac:dyDescent="0.25">
      <c r="AA1854" s="2"/>
      <c r="AF1854" s="2"/>
      <c r="AG1854" s="2"/>
      <c r="AH1854" s="2"/>
      <c r="AI1854" s="2"/>
    </row>
    <row r="1855" spans="27:35" x14ac:dyDescent="0.25">
      <c r="AA1855" s="2"/>
      <c r="AF1855" s="2"/>
      <c r="AG1855" s="2"/>
      <c r="AH1855" s="2"/>
      <c r="AI1855" s="2"/>
    </row>
    <row r="1856" spans="27:35" x14ac:dyDescent="0.25">
      <c r="AA1856" s="2"/>
      <c r="AF1856" s="2"/>
      <c r="AG1856" s="2"/>
      <c r="AH1856" s="2"/>
      <c r="AI1856" s="2"/>
    </row>
    <row r="1857" spans="27:35" x14ac:dyDescent="0.25">
      <c r="AA1857" s="2"/>
      <c r="AF1857" s="2"/>
      <c r="AG1857" s="2"/>
      <c r="AH1857" s="2"/>
      <c r="AI1857" s="2"/>
    </row>
    <row r="1858" spans="27:35" x14ac:dyDescent="0.25">
      <c r="AA1858" s="2"/>
      <c r="AF1858" s="2"/>
      <c r="AG1858" s="2"/>
      <c r="AH1858" s="2"/>
      <c r="AI1858" s="2"/>
    </row>
    <row r="1859" spans="27:35" x14ac:dyDescent="0.25">
      <c r="AA1859" s="2"/>
      <c r="AF1859" s="2"/>
      <c r="AG1859" s="2"/>
      <c r="AH1859" s="2"/>
      <c r="AI1859" s="2"/>
    </row>
    <row r="1860" spans="27:35" x14ac:dyDescent="0.25">
      <c r="AA1860" s="2"/>
      <c r="AF1860" s="2"/>
      <c r="AG1860" s="2"/>
      <c r="AH1860" s="2"/>
      <c r="AI1860" s="2"/>
    </row>
    <row r="1861" spans="27:35" x14ac:dyDescent="0.25">
      <c r="AA1861" s="2"/>
      <c r="AF1861" s="2"/>
      <c r="AG1861" s="2"/>
      <c r="AH1861" s="2"/>
      <c r="AI1861" s="2"/>
    </row>
    <row r="1862" spans="27:35" x14ac:dyDescent="0.25">
      <c r="AA1862" s="2"/>
      <c r="AF1862" s="2"/>
      <c r="AG1862" s="2"/>
      <c r="AH1862" s="2"/>
      <c r="AI1862" s="2"/>
    </row>
    <row r="1863" spans="27:35" x14ac:dyDescent="0.25">
      <c r="AA1863" s="2"/>
      <c r="AF1863" s="2"/>
      <c r="AG1863" s="2"/>
      <c r="AH1863" s="2"/>
      <c r="AI1863" s="2"/>
    </row>
    <row r="1864" spans="27:35" x14ac:dyDescent="0.25">
      <c r="AA1864" s="2"/>
      <c r="AF1864" s="2"/>
      <c r="AG1864" s="2"/>
      <c r="AH1864" s="2"/>
      <c r="AI1864" s="2"/>
    </row>
    <row r="1865" spans="27:35" x14ac:dyDescent="0.25">
      <c r="AA1865" s="2"/>
      <c r="AF1865" s="2"/>
      <c r="AG1865" s="2"/>
      <c r="AH1865" s="2"/>
      <c r="AI1865" s="2"/>
    </row>
    <row r="1866" spans="27:35" x14ac:dyDescent="0.25">
      <c r="AA1866" s="2"/>
      <c r="AF1866" s="2"/>
      <c r="AG1866" s="2"/>
      <c r="AH1866" s="2"/>
      <c r="AI1866" s="2"/>
    </row>
    <row r="1867" spans="27:35" x14ac:dyDescent="0.25">
      <c r="AA1867" s="2"/>
      <c r="AF1867" s="2"/>
      <c r="AG1867" s="2"/>
      <c r="AH1867" s="2"/>
      <c r="AI1867" s="2"/>
    </row>
    <row r="1868" spans="27:35" x14ac:dyDescent="0.25">
      <c r="AA1868" s="2"/>
      <c r="AF1868" s="2"/>
      <c r="AG1868" s="2"/>
      <c r="AH1868" s="2"/>
      <c r="AI1868" s="2"/>
    </row>
    <row r="1869" spans="27:35" x14ac:dyDescent="0.25">
      <c r="AA1869" s="2"/>
      <c r="AF1869" s="2"/>
      <c r="AG1869" s="2"/>
      <c r="AH1869" s="2"/>
      <c r="AI1869" s="2"/>
    </row>
    <row r="1870" spans="27:35" x14ac:dyDescent="0.25">
      <c r="AA1870" s="2"/>
      <c r="AF1870" s="2"/>
      <c r="AG1870" s="2"/>
      <c r="AH1870" s="2"/>
      <c r="AI1870" s="2"/>
    </row>
    <row r="1871" spans="27:35" x14ac:dyDescent="0.25">
      <c r="AA1871" s="2"/>
      <c r="AF1871" s="2"/>
      <c r="AG1871" s="2"/>
      <c r="AH1871" s="2"/>
      <c r="AI1871" s="2"/>
    </row>
    <row r="1872" spans="27:35" x14ac:dyDescent="0.25">
      <c r="AA1872" s="2"/>
      <c r="AF1872" s="2"/>
      <c r="AG1872" s="2"/>
      <c r="AH1872" s="2"/>
      <c r="AI1872" s="2"/>
    </row>
    <row r="1873" spans="27:35" x14ac:dyDescent="0.25">
      <c r="AA1873" s="2"/>
      <c r="AF1873" s="2"/>
      <c r="AG1873" s="2"/>
      <c r="AH1873" s="2"/>
      <c r="AI1873" s="2"/>
    </row>
    <row r="1874" spans="27:35" x14ac:dyDescent="0.25">
      <c r="AA1874" s="2"/>
      <c r="AF1874" s="2"/>
      <c r="AG1874" s="2"/>
      <c r="AH1874" s="2"/>
      <c r="AI1874" s="2"/>
    </row>
    <row r="1875" spans="27:35" x14ac:dyDescent="0.25">
      <c r="AA1875" s="2"/>
      <c r="AF1875" s="2"/>
      <c r="AG1875" s="2"/>
      <c r="AH1875" s="2"/>
      <c r="AI1875" s="2"/>
    </row>
    <row r="1876" spans="27:35" x14ac:dyDescent="0.25">
      <c r="AA1876" s="2"/>
      <c r="AF1876" s="2"/>
      <c r="AG1876" s="2"/>
      <c r="AH1876" s="2"/>
      <c r="AI1876" s="2"/>
    </row>
    <row r="1877" spans="27:35" x14ac:dyDescent="0.25">
      <c r="AA1877" s="2"/>
      <c r="AF1877" s="2"/>
      <c r="AG1877" s="2"/>
      <c r="AH1877" s="2"/>
      <c r="AI1877" s="2"/>
    </row>
    <row r="1878" spans="27:35" x14ac:dyDescent="0.25">
      <c r="AA1878" s="2"/>
      <c r="AF1878" s="2"/>
      <c r="AG1878" s="2"/>
      <c r="AH1878" s="2"/>
      <c r="AI1878" s="2"/>
    </row>
    <row r="1879" spans="27:35" x14ac:dyDescent="0.25">
      <c r="AA1879" s="2"/>
      <c r="AF1879" s="2"/>
      <c r="AG1879" s="2"/>
      <c r="AH1879" s="2"/>
      <c r="AI1879" s="2"/>
    </row>
    <row r="1880" spans="27:35" x14ac:dyDescent="0.25">
      <c r="AA1880" s="2"/>
      <c r="AF1880" s="2"/>
      <c r="AG1880" s="2"/>
      <c r="AH1880" s="2"/>
      <c r="AI1880" s="2"/>
    </row>
    <row r="1881" spans="27:35" x14ac:dyDescent="0.25">
      <c r="AA1881" s="2"/>
      <c r="AF1881" s="2"/>
      <c r="AG1881" s="2"/>
      <c r="AH1881" s="2"/>
      <c r="AI1881" s="2"/>
    </row>
    <row r="1882" spans="27:35" x14ac:dyDescent="0.25">
      <c r="AA1882" s="2"/>
      <c r="AF1882" s="2"/>
      <c r="AG1882" s="2"/>
      <c r="AH1882" s="2"/>
      <c r="AI1882" s="2"/>
    </row>
    <row r="1883" spans="27:35" x14ac:dyDescent="0.25">
      <c r="AA1883" s="2"/>
      <c r="AF1883" s="2"/>
      <c r="AG1883" s="2"/>
      <c r="AH1883" s="2"/>
      <c r="AI1883" s="2"/>
    </row>
    <row r="1884" spans="27:35" x14ac:dyDescent="0.25">
      <c r="AA1884" s="2"/>
      <c r="AF1884" s="2"/>
      <c r="AG1884" s="2"/>
      <c r="AH1884" s="2"/>
      <c r="AI1884" s="2"/>
    </row>
    <row r="1885" spans="27:35" x14ac:dyDescent="0.25">
      <c r="AA1885" s="2"/>
      <c r="AF1885" s="2"/>
      <c r="AG1885" s="2"/>
      <c r="AH1885" s="2"/>
      <c r="AI1885" s="2"/>
    </row>
    <row r="1886" spans="27:35" x14ac:dyDescent="0.25">
      <c r="AA1886" s="2"/>
      <c r="AF1886" s="2"/>
      <c r="AG1886" s="2"/>
      <c r="AH1886" s="2"/>
      <c r="AI1886" s="2"/>
    </row>
    <row r="1887" spans="27:35" x14ac:dyDescent="0.25">
      <c r="AA1887" s="2"/>
      <c r="AF1887" s="2"/>
      <c r="AG1887" s="2"/>
      <c r="AH1887" s="2"/>
      <c r="AI1887" s="2"/>
    </row>
    <row r="1888" spans="27:35" x14ac:dyDescent="0.25">
      <c r="AA1888" s="2"/>
      <c r="AF1888" s="2"/>
      <c r="AG1888" s="2"/>
      <c r="AH1888" s="2"/>
      <c r="AI1888" s="2"/>
    </row>
    <row r="1889" spans="27:35" x14ac:dyDescent="0.25">
      <c r="AA1889" s="2"/>
      <c r="AF1889" s="2"/>
      <c r="AG1889" s="2"/>
      <c r="AH1889" s="2"/>
      <c r="AI1889" s="2"/>
    </row>
    <row r="1890" spans="27:35" x14ac:dyDescent="0.25">
      <c r="AA1890" s="2"/>
      <c r="AF1890" s="2"/>
      <c r="AG1890" s="2"/>
      <c r="AH1890" s="2"/>
      <c r="AI1890" s="2"/>
    </row>
    <row r="1891" spans="27:35" x14ac:dyDescent="0.25">
      <c r="AA1891" s="2"/>
      <c r="AF1891" s="2"/>
      <c r="AG1891" s="2"/>
      <c r="AH1891" s="2"/>
      <c r="AI1891" s="2"/>
    </row>
    <row r="1892" spans="27:35" x14ac:dyDescent="0.25">
      <c r="AA1892" s="2"/>
      <c r="AF1892" s="2"/>
      <c r="AG1892" s="2"/>
      <c r="AH1892" s="2"/>
      <c r="AI1892" s="2"/>
    </row>
    <row r="1893" spans="27:35" x14ac:dyDescent="0.25">
      <c r="AA1893" s="2"/>
      <c r="AF1893" s="2"/>
      <c r="AG1893" s="2"/>
      <c r="AH1893" s="2"/>
      <c r="AI1893" s="2"/>
    </row>
    <row r="1894" spans="27:35" x14ac:dyDescent="0.25">
      <c r="AA1894" s="2"/>
      <c r="AF1894" s="2"/>
      <c r="AG1894" s="2"/>
      <c r="AH1894" s="2"/>
      <c r="AI1894" s="2"/>
    </row>
    <row r="1895" spans="27:35" x14ac:dyDescent="0.25">
      <c r="AA1895" s="2"/>
      <c r="AF1895" s="2"/>
      <c r="AG1895" s="2"/>
      <c r="AH1895" s="2"/>
      <c r="AI1895" s="2"/>
    </row>
    <row r="1896" spans="27:35" x14ac:dyDescent="0.25">
      <c r="AA1896" s="2"/>
      <c r="AF1896" s="2"/>
      <c r="AG1896" s="2"/>
      <c r="AH1896" s="2"/>
      <c r="AI1896" s="2"/>
    </row>
    <row r="1897" spans="27:35" x14ac:dyDescent="0.25">
      <c r="AA1897" s="2"/>
      <c r="AF1897" s="2"/>
      <c r="AG1897" s="2"/>
      <c r="AH1897" s="2"/>
      <c r="AI1897" s="2"/>
    </row>
    <row r="1898" spans="27:35" x14ac:dyDescent="0.25">
      <c r="AA1898" s="2"/>
      <c r="AF1898" s="2"/>
      <c r="AG1898" s="2"/>
      <c r="AH1898" s="2"/>
      <c r="AI1898" s="2"/>
    </row>
    <row r="1899" spans="27:35" x14ac:dyDescent="0.25">
      <c r="AA1899" s="2"/>
      <c r="AF1899" s="2"/>
      <c r="AG1899" s="2"/>
      <c r="AH1899" s="2"/>
      <c r="AI1899" s="2"/>
    </row>
    <row r="1900" spans="27:35" x14ac:dyDescent="0.25">
      <c r="AA1900" s="2"/>
      <c r="AF1900" s="2"/>
      <c r="AG1900" s="2"/>
      <c r="AH1900" s="2"/>
      <c r="AI1900" s="2"/>
    </row>
    <row r="1901" spans="27:35" x14ac:dyDescent="0.25">
      <c r="AA1901" s="2"/>
      <c r="AF1901" s="2"/>
      <c r="AG1901" s="2"/>
      <c r="AH1901" s="2"/>
      <c r="AI1901" s="2"/>
    </row>
    <row r="1902" spans="27:35" x14ac:dyDescent="0.25">
      <c r="AA1902" s="2"/>
      <c r="AF1902" s="2"/>
      <c r="AG1902" s="2"/>
      <c r="AH1902" s="2"/>
      <c r="AI1902" s="2"/>
    </row>
    <row r="1903" spans="27:35" x14ac:dyDescent="0.25">
      <c r="AA1903" s="2"/>
      <c r="AF1903" s="2"/>
      <c r="AG1903" s="2"/>
      <c r="AH1903" s="2"/>
      <c r="AI1903" s="2"/>
    </row>
    <row r="1904" spans="27:35" x14ac:dyDescent="0.25">
      <c r="AA1904" s="2"/>
      <c r="AF1904" s="2"/>
      <c r="AG1904" s="2"/>
      <c r="AH1904" s="2"/>
      <c r="AI1904" s="2"/>
    </row>
    <row r="1905" spans="27:35" x14ac:dyDescent="0.25">
      <c r="AA1905" s="2"/>
      <c r="AF1905" s="2"/>
      <c r="AG1905" s="2"/>
      <c r="AH1905" s="2"/>
      <c r="AI1905" s="2"/>
    </row>
    <row r="1906" spans="27:35" x14ac:dyDescent="0.25">
      <c r="AA1906" s="2"/>
      <c r="AF1906" s="2"/>
      <c r="AG1906" s="2"/>
      <c r="AH1906" s="2"/>
      <c r="AI1906" s="2"/>
    </row>
    <row r="1907" spans="27:35" x14ac:dyDescent="0.25">
      <c r="AA1907" s="2"/>
      <c r="AF1907" s="2"/>
      <c r="AG1907" s="2"/>
      <c r="AH1907" s="2"/>
      <c r="AI1907" s="2"/>
    </row>
    <row r="1908" spans="27:35" x14ac:dyDescent="0.25">
      <c r="AA1908" s="2"/>
      <c r="AF1908" s="2"/>
      <c r="AG1908" s="2"/>
      <c r="AH1908" s="2"/>
      <c r="AI1908" s="2"/>
    </row>
    <row r="1909" spans="27:35" x14ac:dyDescent="0.25">
      <c r="AA1909" s="2"/>
      <c r="AF1909" s="2"/>
      <c r="AG1909" s="2"/>
      <c r="AH1909" s="2"/>
      <c r="AI1909" s="2"/>
    </row>
    <row r="1910" spans="27:35" x14ac:dyDescent="0.25">
      <c r="AA1910" s="2"/>
      <c r="AF1910" s="2"/>
      <c r="AG1910" s="2"/>
      <c r="AH1910" s="2"/>
      <c r="AI1910" s="2"/>
    </row>
    <row r="1911" spans="27:35" x14ac:dyDescent="0.25">
      <c r="AA1911" s="2"/>
      <c r="AF1911" s="2"/>
      <c r="AG1911" s="2"/>
      <c r="AH1911" s="2"/>
      <c r="AI1911" s="2"/>
    </row>
    <row r="1912" spans="27:35" x14ac:dyDescent="0.25">
      <c r="AA1912" s="2"/>
      <c r="AF1912" s="2"/>
      <c r="AG1912" s="2"/>
      <c r="AH1912" s="2"/>
      <c r="AI1912" s="2"/>
    </row>
    <row r="1913" spans="27:35" x14ac:dyDescent="0.25">
      <c r="AA1913" s="2"/>
      <c r="AF1913" s="2"/>
      <c r="AG1913" s="2"/>
      <c r="AH1913" s="2"/>
      <c r="AI1913" s="2"/>
    </row>
    <row r="1914" spans="27:35" x14ac:dyDescent="0.25">
      <c r="AA1914" s="2"/>
      <c r="AF1914" s="2"/>
      <c r="AG1914" s="2"/>
      <c r="AH1914" s="2"/>
      <c r="AI1914" s="2"/>
    </row>
    <row r="1915" spans="27:35" x14ac:dyDescent="0.25">
      <c r="AA1915" s="2"/>
      <c r="AF1915" s="2"/>
      <c r="AG1915" s="2"/>
      <c r="AH1915" s="2"/>
      <c r="AI1915" s="2"/>
    </row>
    <row r="1916" spans="27:35" x14ac:dyDescent="0.25">
      <c r="AA1916" s="2"/>
      <c r="AF1916" s="2"/>
      <c r="AG1916" s="2"/>
      <c r="AH1916" s="2"/>
      <c r="AI1916" s="2"/>
    </row>
    <row r="1917" spans="27:35" x14ac:dyDescent="0.25">
      <c r="AA1917" s="2"/>
      <c r="AF1917" s="2"/>
      <c r="AG1917" s="2"/>
      <c r="AH1917" s="2"/>
      <c r="AI1917" s="2"/>
    </row>
    <row r="1918" spans="27:35" x14ac:dyDescent="0.25">
      <c r="AA1918" s="2"/>
      <c r="AF1918" s="2"/>
      <c r="AG1918" s="2"/>
      <c r="AH1918" s="2"/>
      <c r="AI1918" s="2"/>
    </row>
    <row r="1919" spans="27:35" x14ac:dyDescent="0.25">
      <c r="AA1919" s="2"/>
      <c r="AF1919" s="2"/>
      <c r="AG1919" s="2"/>
      <c r="AH1919" s="2"/>
      <c r="AI1919" s="2"/>
    </row>
    <row r="1920" spans="27:35" x14ac:dyDescent="0.25">
      <c r="AA1920" s="2"/>
      <c r="AF1920" s="2"/>
      <c r="AG1920" s="2"/>
      <c r="AH1920" s="2"/>
      <c r="AI1920" s="2"/>
    </row>
    <row r="1921" spans="27:35" x14ac:dyDescent="0.25">
      <c r="AA1921" s="2"/>
      <c r="AF1921" s="2"/>
      <c r="AG1921" s="2"/>
      <c r="AH1921" s="2"/>
      <c r="AI1921" s="2"/>
    </row>
    <row r="1922" spans="27:35" x14ac:dyDescent="0.25">
      <c r="AA1922" s="2"/>
      <c r="AF1922" s="2"/>
      <c r="AG1922" s="2"/>
      <c r="AH1922" s="2"/>
      <c r="AI1922" s="2"/>
    </row>
    <row r="1923" spans="27:35" x14ac:dyDescent="0.25">
      <c r="AA1923" s="2"/>
      <c r="AF1923" s="2"/>
      <c r="AG1923" s="2"/>
      <c r="AH1923" s="2"/>
      <c r="AI1923" s="2"/>
    </row>
    <row r="1924" spans="27:35" x14ac:dyDescent="0.25">
      <c r="AA1924" s="2"/>
      <c r="AF1924" s="2"/>
      <c r="AG1924" s="2"/>
      <c r="AH1924" s="2"/>
      <c r="AI1924" s="2"/>
    </row>
    <row r="1925" spans="27:35" x14ac:dyDescent="0.25">
      <c r="AA1925" s="2"/>
      <c r="AF1925" s="2"/>
      <c r="AG1925" s="2"/>
      <c r="AH1925" s="2"/>
      <c r="AI1925" s="2"/>
    </row>
    <row r="1926" spans="27:35" x14ac:dyDescent="0.25">
      <c r="AA1926" s="2"/>
      <c r="AF1926" s="2"/>
      <c r="AG1926" s="2"/>
      <c r="AH1926" s="2"/>
      <c r="AI1926" s="2"/>
    </row>
    <row r="1927" spans="27:35" x14ac:dyDescent="0.25">
      <c r="AA1927" s="2"/>
      <c r="AF1927" s="2"/>
      <c r="AG1927" s="2"/>
      <c r="AH1927" s="2"/>
      <c r="AI1927" s="2"/>
    </row>
    <row r="1928" spans="27:35" x14ac:dyDescent="0.25">
      <c r="AA1928" s="2"/>
      <c r="AF1928" s="2"/>
      <c r="AG1928" s="2"/>
      <c r="AH1928" s="2"/>
      <c r="AI1928" s="2"/>
    </row>
    <row r="1929" spans="27:35" x14ac:dyDescent="0.25">
      <c r="AA1929" s="2"/>
      <c r="AF1929" s="2"/>
      <c r="AG1929" s="2"/>
      <c r="AH1929" s="2"/>
      <c r="AI1929" s="2"/>
    </row>
    <row r="1930" spans="27:35" x14ac:dyDescent="0.25">
      <c r="AA1930" s="2"/>
      <c r="AF1930" s="2"/>
      <c r="AG1930" s="2"/>
      <c r="AH1930" s="2"/>
      <c r="AI1930" s="2"/>
    </row>
    <row r="1931" spans="27:35" x14ac:dyDescent="0.25">
      <c r="AA1931" s="2"/>
      <c r="AF1931" s="2"/>
      <c r="AG1931" s="2"/>
      <c r="AH1931" s="2"/>
      <c r="AI1931" s="2"/>
    </row>
    <row r="1932" spans="27:35" x14ac:dyDescent="0.25">
      <c r="AA1932" s="2"/>
      <c r="AF1932" s="2"/>
      <c r="AG1932" s="2"/>
      <c r="AH1932" s="2"/>
      <c r="AI1932" s="2"/>
    </row>
    <row r="1933" spans="27:35" x14ac:dyDescent="0.25">
      <c r="AA1933" s="2"/>
      <c r="AF1933" s="2"/>
      <c r="AG1933" s="2"/>
      <c r="AH1933" s="2"/>
      <c r="AI1933" s="2"/>
    </row>
    <row r="1934" spans="27:35" x14ac:dyDescent="0.25">
      <c r="AA1934" s="2"/>
      <c r="AF1934" s="2"/>
      <c r="AG1934" s="2"/>
      <c r="AH1934" s="2"/>
      <c r="AI1934" s="2"/>
    </row>
    <row r="1935" spans="27:35" x14ac:dyDescent="0.25">
      <c r="AA1935" s="2"/>
      <c r="AF1935" s="2"/>
      <c r="AG1935" s="2"/>
      <c r="AH1935" s="2"/>
      <c r="AI1935" s="2"/>
    </row>
    <row r="1936" spans="27:35" x14ac:dyDescent="0.25">
      <c r="AA1936" s="2"/>
      <c r="AF1936" s="2"/>
      <c r="AG1936" s="2"/>
      <c r="AH1936" s="2"/>
      <c r="AI1936" s="2"/>
    </row>
    <row r="1937" spans="27:35" x14ac:dyDescent="0.25">
      <c r="AA1937" s="2"/>
      <c r="AF1937" s="2"/>
      <c r="AG1937" s="2"/>
      <c r="AH1937" s="2"/>
      <c r="AI1937" s="2"/>
    </row>
    <row r="1938" spans="27:35" x14ac:dyDescent="0.25">
      <c r="AA1938" s="2"/>
      <c r="AF1938" s="2"/>
      <c r="AG1938" s="2"/>
      <c r="AH1938" s="2"/>
      <c r="AI1938" s="2"/>
    </row>
    <row r="1939" spans="27:35" x14ac:dyDescent="0.25">
      <c r="AA1939" s="2"/>
      <c r="AF1939" s="2"/>
      <c r="AG1939" s="2"/>
      <c r="AH1939" s="2"/>
      <c r="AI1939" s="2"/>
    </row>
    <row r="1940" spans="27:35" x14ac:dyDescent="0.25">
      <c r="AA1940" s="2"/>
      <c r="AF1940" s="2"/>
      <c r="AG1940" s="2"/>
      <c r="AH1940" s="2"/>
      <c r="AI1940" s="2"/>
    </row>
    <row r="1941" spans="27:35" x14ac:dyDescent="0.25">
      <c r="AA1941" s="2"/>
      <c r="AF1941" s="2"/>
      <c r="AG1941" s="2"/>
      <c r="AH1941" s="2"/>
      <c r="AI1941" s="2"/>
    </row>
    <row r="1942" spans="27:35" x14ac:dyDescent="0.25">
      <c r="AA1942" s="2"/>
      <c r="AF1942" s="2"/>
      <c r="AG1942" s="2"/>
      <c r="AH1942" s="2"/>
      <c r="AI1942" s="2"/>
    </row>
    <row r="1943" spans="27:35" x14ac:dyDescent="0.25">
      <c r="AA1943" s="2"/>
      <c r="AF1943" s="2"/>
      <c r="AG1943" s="2"/>
      <c r="AH1943" s="2"/>
      <c r="AI1943" s="2"/>
    </row>
    <row r="1944" spans="27:35" x14ac:dyDescent="0.25">
      <c r="AA1944" s="2"/>
      <c r="AF1944" s="2"/>
      <c r="AG1944" s="2"/>
      <c r="AH1944" s="2"/>
      <c r="AI1944" s="2"/>
    </row>
    <row r="1945" spans="27:35" x14ac:dyDescent="0.25">
      <c r="AA1945" s="2"/>
      <c r="AF1945" s="2"/>
      <c r="AG1945" s="2"/>
      <c r="AH1945" s="2"/>
      <c r="AI1945" s="2"/>
    </row>
    <row r="1946" spans="27:35" x14ac:dyDescent="0.25">
      <c r="AA1946" s="2"/>
      <c r="AF1946" s="2"/>
      <c r="AG1946" s="2"/>
      <c r="AH1946" s="2"/>
      <c r="AI1946" s="2"/>
    </row>
    <row r="1947" spans="27:35" x14ac:dyDescent="0.25">
      <c r="AA1947" s="2"/>
      <c r="AF1947" s="2"/>
      <c r="AG1947" s="2"/>
      <c r="AH1947" s="2"/>
      <c r="AI1947" s="2"/>
    </row>
    <row r="1948" spans="27:35" x14ac:dyDescent="0.25">
      <c r="AA1948" s="2"/>
      <c r="AF1948" s="2"/>
      <c r="AG1948" s="2"/>
      <c r="AH1948" s="2"/>
      <c r="AI1948" s="2"/>
    </row>
    <row r="1949" spans="27:35" x14ac:dyDescent="0.25">
      <c r="AA1949" s="2"/>
      <c r="AF1949" s="2"/>
      <c r="AG1949" s="2"/>
      <c r="AH1949" s="2"/>
      <c r="AI1949" s="2"/>
    </row>
    <row r="1950" spans="27:35" x14ac:dyDescent="0.25">
      <c r="AA1950" s="2"/>
      <c r="AF1950" s="2"/>
      <c r="AG1950" s="2"/>
      <c r="AH1950" s="2"/>
      <c r="AI1950" s="2"/>
    </row>
    <row r="1951" spans="27:35" x14ac:dyDescent="0.25">
      <c r="AA1951" s="2"/>
      <c r="AF1951" s="2"/>
      <c r="AG1951" s="2"/>
      <c r="AH1951" s="2"/>
      <c r="AI1951" s="2"/>
    </row>
    <row r="1952" spans="27:35" x14ac:dyDescent="0.25">
      <c r="AA1952" s="2"/>
      <c r="AF1952" s="2"/>
      <c r="AG1952" s="2"/>
      <c r="AH1952" s="2"/>
      <c r="AI1952" s="2"/>
    </row>
    <row r="1953" spans="27:35" x14ac:dyDescent="0.25">
      <c r="AA1953" s="2"/>
      <c r="AF1953" s="2"/>
      <c r="AG1953" s="2"/>
      <c r="AH1953" s="2"/>
      <c r="AI1953" s="2"/>
    </row>
    <row r="1954" spans="27:35" x14ac:dyDescent="0.25">
      <c r="AA1954" s="2"/>
      <c r="AF1954" s="2"/>
      <c r="AG1954" s="2"/>
      <c r="AH1954" s="2"/>
      <c r="AI1954" s="2"/>
    </row>
    <row r="1955" spans="27:35" x14ac:dyDescent="0.25">
      <c r="AA1955" s="2"/>
      <c r="AF1955" s="2"/>
      <c r="AG1955" s="2"/>
      <c r="AH1955" s="2"/>
      <c r="AI1955" s="2"/>
    </row>
    <row r="1956" spans="27:35" x14ac:dyDescent="0.25">
      <c r="AA1956" s="2"/>
      <c r="AF1956" s="2"/>
      <c r="AG1956" s="2"/>
      <c r="AH1956" s="2"/>
      <c r="AI1956" s="2"/>
    </row>
    <row r="1957" spans="27:35" x14ac:dyDescent="0.25">
      <c r="AA1957" s="2"/>
      <c r="AF1957" s="2"/>
      <c r="AG1957" s="2"/>
      <c r="AH1957" s="2"/>
      <c r="AI1957" s="2"/>
    </row>
    <row r="1958" spans="27:35" x14ac:dyDescent="0.25">
      <c r="AA1958" s="2"/>
      <c r="AF1958" s="2"/>
      <c r="AG1958" s="2"/>
      <c r="AH1958" s="2"/>
      <c r="AI1958" s="2"/>
    </row>
    <row r="1959" spans="27:35" x14ac:dyDescent="0.25">
      <c r="AA1959" s="2"/>
      <c r="AF1959" s="2"/>
      <c r="AG1959" s="2"/>
      <c r="AH1959" s="2"/>
      <c r="AI1959" s="2"/>
    </row>
    <row r="1960" spans="27:35" x14ac:dyDescent="0.25">
      <c r="AA1960" s="2"/>
      <c r="AF1960" s="2"/>
      <c r="AG1960" s="2"/>
      <c r="AH1960" s="2"/>
      <c r="AI1960" s="2"/>
    </row>
    <row r="1961" spans="27:35" x14ac:dyDescent="0.25">
      <c r="AA1961" s="2"/>
      <c r="AF1961" s="2"/>
      <c r="AG1961" s="2"/>
      <c r="AH1961" s="2"/>
      <c r="AI1961" s="2"/>
    </row>
    <row r="1962" spans="27:35" x14ac:dyDescent="0.25">
      <c r="AA1962" s="2"/>
      <c r="AF1962" s="2"/>
      <c r="AG1962" s="2"/>
      <c r="AH1962" s="2"/>
      <c r="AI1962" s="2"/>
    </row>
    <row r="1963" spans="27:35" x14ac:dyDescent="0.25">
      <c r="AA1963" s="2"/>
      <c r="AF1963" s="2"/>
      <c r="AG1963" s="2"/>
      <c r="AH1963" s="2"/>
      <c r="AI1963" s="2"/>
    </row>
    <row r="1964" spans="27:35" x14ac:dyDescent="0.25">
      <c r="AA1964" s="2"/>
      <c r="AF1964" s="2"/>
      <c r="AG1964" s="2"/>
      <c r="AH1964" s="2"/>
      <c r="AI1964" s="2"/>
    </row>
    <row r="1965" spans="27:35" x14ac:dyDescent="0.25">
      <c r="AA1965" s="2"/>
      <c r="AF1965" s="2"/>
      <c r="AG1965" s="2"/>
      <c r="AH1965" s="2"/>
      <c r="AI1965" s="2"/>
    </row>
    <row r="1966" spans="27:35" x14ac:dyDescent="0.25">
      <c r="AA1966" s="2"/>
      <c r="AF1966" s="2"/>
      <c r="AG1966" s="2"/>
      <c r="AH1966" s="2"/>
      <c r="AI1966" s="2"/>
    </row>
    <row r="1967" spans="27:35" x14ac:dyDescent="0.25">
      <c r="AA1967" s="2"/>
      <c r="AF1967" s="2"/>
      <c r="AG1967" s="2"/>
      <c r="AH1967" s="2"/>
      <c r="AI1967" s="2"/>
    </row>
    <row r="1968" spans="27:35" x14ac:dyDescent="0.25">
      <c r="AA1968" s="2"/>
      <c r="AF1968" s="2"/>
      <c r="AG1968" s="2"/>
      <c r="AH1968" s="2"/>
      <c r="AI1968" s="2"/>
    </row>
    <row r="1969" spans="27:35" x14ac:dyDescent="0.25">
      <c r="AA1969" s="2"/>
      <c r="AF1969" s="2"/>
      <c r="AG1969" s="2"/>
      <c r="AH1969" s="2"/>
      <c r="AI1969" s="2"/>
    </row>
    <row r="1970" spans="27:35" x14ac:dyDescent="0.25">
      <c r="AA1970" s="2"/>
      <c r="AF1970" s="2"/>
      <c r="AG1970" s="2"/>
      <c r="AH1970" s="2"/>
      <c r="AI1970" s="2"/>
    </row>
    <row r="1971" spans="27:35" x14ac:dyDescent="0.25">
      <c r="AA1971" s="2"/>
      <c r="AF1971" s="2"/>
      <c r="AG1971" s="2"/>
      <c r="AH1971" s="2"/>
      <c r="AI1971" s="2"/>
    </row>
    <row r="1972" spans="27:35" x14ac:dyDescent="0.25">
      <c r="AA1972" s="2"/>
      <c r="AF1972" s="2"/>
      <c r="AG1972" s="2"/>
      <c r="AH1972" s="2"/>
      <c r="AI1972" s="2"/>
    </row>
    <row r="1973" spans="27:35" x14ac:dyDescent="0.25">
      <c r="AA1973" s="2"/>
      <c r="AF1973" s="2"/>
      <c r="AG1973" s="2"/>
      <c r="AH1973" s="2"/>
      <c r="AI1973" s="2"/>
    </row>
    <row r="1974" spans="27:35" x14ac:dyDescent="0.25">
      <c r="AA1974" s="2"/>
      <c r="AF1974" s="2"/>
      <c r="AG1974" s="2"/>
      <c r="AH1974" s="2"/>
      <c r="AI1974" s="2"/>
    </row>
    <row r="1975" spans="27:35" x14ac:dyDescent="0.25">
      <c r="AA1975" s="2"/>
      <c r="AF1975" s="2"/>
      <c r="AG1975" s="2"/>
      <c r="AH1975" s="2"/>
      <c r="AI1975" s="2"/>
    </row>
    <row r="1976" spans="27:35" x14ac:dyDescent="0.25">
      <c r="AA1976" s="2"/>
      <c r="AF1976" s="2"/>
      <c r="AG1976" s="2"/>
      <c r="AH1976" s="2"/>
      <c r="AI1976" s="2"/>
    </row>
    <row r="1977" spans="27:35" x14ac:dyDescent="0.25">
      <c r="AA1977" s="2"/>
      <c r="AF1977" s="2"/>
      <c r="AG1977" s="2"/>
      <c r="AH1977" s="2"/>
      <c r="AI1977" s="2"/>
    </row>
    <row r="1978" spans="27:35" x14ac:dyDescent="0.25">
      <c r="AA1978" s="2"/>
      <c r="AF1978" s="2"/>
      <c r="AG1978" s="2"/>
      <c r="AH1978" s="2"/>
      <c r="AI1978" s="2"/>
    </row>
    <row r="1979" spans="27:35" x14ac:dyDescent="0.25">
      <c r="AA1979" s="2"/>
      <c r="AF1979" s="2"/>
      <c r="AG1979" s="2"/>
      <c r="AH1979" s="2"/>
      <c r="AI1979" s="2"/>
    </row>
    <row r="1980" spans="27:35" x14ac:dyDescent="0.25">
      <c r="AA1980" s="2"/>
      <c r="AF1980" s="2"/>
      <c r="AG1980" s="2"/>
      <c r="AH1980" s="2"/>
      <c r="AI1980" s="2"/>
    </row>
    <row r="1981" spans="27:35" x14ac:dyDescent="0.25">
      <c r="AA1981" s="2"/>
      <c r="AF1981" s="2"/>
      <c r="AG1981" s="2"/>
      <c r="AH1981" s="2"/>
      <c r="AI1981" s="2"/>
    </row>
    <row r="1982" spans="27:35" x14ac:dyDescent="0.25">
      <c r="AA1982" s="2"/>
      <c r="AF1982" s="2"/>
      <c r="AG1982" s="2"/>
      <c r="AH1982" s="2"/>
      <c r="AI1982" s="2"/>
    </row>
    <row r="1983" spans="27:35" x14ac:dyDescent="0.25">
      <c r="AA1983" s="2"/>
      <c r="AF1983" s="2"/>
      <c r="AG1983" s="2"/>
      <c r="AH1983" s="2"/>
      <c r="AI1983" s="2"/>
    </row>
    <row r="1984" spans="27:35" x14ac:dyDescent="0.25">
      <c r="AA1984" s="2"/>
      <c r="AF1984" s="2"/>
      <c r="AG1984" s="2"/>
      <c r="AH1984" s="2"/>
      <c r="AI1984" s="2"/>
    </row>
    <row r="1985" spans="27:35" x14ac:dyDescent="0.25">
      <c r="AA1985" s="2"/>
      <c r="AF1985" s="2"/>
      <c r="AG1985" s="2"/>
      <c r="AH1985" s="2"/>
      <c r="AI1985" s="2"/>
    </row>
    <row r="1986" spans="27:35" x14ac:dyDescent="0.25">
      <c r="AA1986" s="2"/>
      <c r="AF1986" s="2"/>
      <c r="AG1986" s="2"/>
      <c r="AH1986" s="2"/>
      <c r="AI1986" s="2"/>
    </row>
    <row r="1987" spans="27:35" x14ac:dyDescent="0.25">
      <c r="AA1987" s="2"/>
      <c r="AF1987" s="2"/>
      <c r="AG1987" s="2"/>
      <c r="AH1987" s="2"/>
      <c r="AI1987" s="2"/>
    </row>
    <row r="1988" spans="27:35" x14ac:dyDescent="0.25">
      <c r="AA1988" s="2"/>
      <c r="AF1988" s="2"/>
      <c r="AG1988" s="2"/>
      <c r="AH1988" s="2"/>
      <c r="AI1988" s="2"/>
    </row>
    <row r="1989" spans="27:35" x14ac:dyDescent="0.25">
      <c r="AA1989" s="2"/>
      <c r="AF1989" s="2"/>
      <c r="AG1989" s="2"/>
      <c r="AH1989" s="2"/>
      <c r="AI1989" s="2"/>
    </row>
    <row r="1990" spans="27:35" x14ac:dyDescent="0.25">
      <c r="AA1990" s="2"/>
      <c r="AF1990" s="2"/>
      <c r="AG1990" s="2"/>
      <c r="AH1990" s="2"/>
      <c r="AI1990" s="2"/>
    </row>
    <row r="1991" spans="27:35" x14ac:dyDescent="0.25">
      <c r="AA1991" s="2"/>
      <c r="AF1991" s="2"/>
      <c r="AG1991" s="2"/>
      <c r="AH1991" s="2"/>
      <c r="AI1991" s="2"/>
    </row>
    <row r="1992" spans="27:35" x14ac:dyDescent="0.25">
      <c r="AA1992" s="2"/>
      <c r="AF1992" s="2"/>
      <c r="AG1992" s="2"/>
      <c r="AH1992" s="2"/>
      <c r="AI1992" s="2"/>
    </row>
    <row r="1993" spans="27:35" x14ac:dyDescent="0.25">
      <c r="AA1993" s="2"/>
      <c r="AF1993" s="2"/>
      <c r="AG1993" s="2"/>
      <c r="AH1993" s="2"/>
      <c r="AI1993" s="2"/>
    </row>
    <row r="1994" spans="27:35" x14ac:dyDescent="0.25">
      <c r="AA1994" s="2"/>
      <c r="AF1994" s="2"/>
      <c r="AG1994" s="2"/>
      <c r="AH1994" s="2"/>
      <c r="AI1994" s="2"/>
    </row>
    <row r="1995" spans="27:35" x14ac:dyDescent="0.25">
      <c r="AA1995" s="2"/>
      <c r="AF1995" s="2"/>
      <c r="AG1995" s="2"/>
      <c r="AH1995" s="2"/>
      <c r="AI1995" s="2"/>
    </row>
    <row r="1996" spans="27:35" x14ac:dyDescent="0.25">
      <c r="AA1996" s="2"/>
      <c r="AF1996" s="2"/>
      <c r="AG1996" s="2"/>
      <c r="AH1996" s="2"/>
      <c r="AI1996" s="2"/>
    </row>
    <row r="1997" spans="27:35" x14ac:dyDescent="0.25">
      <c r="AA1997" s="2"/>
      <c r="AF1997" s="2"/>
      <c r="AG1997" s="2"/>
      <c r="AH1997" s="2"/>
      <c r="AI1997" s="2"/>
    </row>
    <row r="1998" spans="27:35" x14ac:dyDescent="0.25">
      <c r="AA1998" s="2"/>
      <c r="AF1998" s="2"/>
      <c r="AG1998" s="2"/>
      <c r="AH1998" s="2"/>
      <c r="AI1998" s="2"/>
    </row>
    <row r="1999" spans="27:35" x14ac:dyDescent="0.25">
      <c r="AA1999" s="2"/>
      <c r="AF1999" s="2"/>
      <c r="AG1999" s="2"/>
      <c r="AH1999" s="2"/>
      <c r="AI1999" s="2"/>
    </row>
    <row r="2000" spans="27:35" x14ac:dyDescent="0.25">
      <c r="AA2000" s="2"/>
      <c r="AF2000" s="2"/>
      <c r="AG2000" s="2"/>
      <c r="AH2000" s="2"/>
      <c r="AI2000" s="2"/>
    </row>
    <row r="2001" spans="27:35" x14ac:dyDescent="0.25">
      <c r="AA2001" s="2"/>
      <c r="AF2001" s="2"/>
      <c r="AG2001" s="2"/>
      <c r="AH2001" s="2"/>
      <c r="AI2001" s="2"/>
    </row>
    <row r="2002" spans="27:35" x14ac:dyDescent="0.25">
      <c r="AA2002" s="2"/>
      <c r="AF2002" s="2"/>
      <c r="AG2002" s="2"/>
      <c r="AH2002" s="2"/>
      <c r="AI2002" s="2"/>
    </row>
    <row r="2003" spans="27:35" x14ac:dyDescent="0.25">
      <c r="AA2003" s="2"/>
      <c r="AF2003" s="2"/>
      <c r="AG2003" s="2"/>
      <c r="AH2003" s="2"/>
      <c r="AI2003" s="2"/>
    </row>
    <row r="2004" spans="27:35" x14ac:dyDescent="0.25">
      <c r="AA2004" s="2"/>
      <c r="AF2004" s="2"/>
      <c r="AG2004" s="2"/>
      <c r="AH2004" s="2"/>
      <c r="AI2004" s="2"/>
    </row>
    <row r="2005" spans="27:35" x14ac:dyDescent="0.25">
      <c r="AA2005" s="2"/>
      <c r="AF2005" s="2"/>
      <c r="AG2005" s="2"/>
      <c r="AH2005" s="2"/>
      <c r="AI2005" s="2"/>
    </row>
    <row r="2006" spans="27:35" x14ac:dyDescent="0.25">
      <c r="AA2006" s="2"/>
      <c r="AF2006" s="2"/>
      <c r="AG2006" s="2"/>
      <c r="AH2006" s="2"/>
      <c r="AI2006" s="2"/>
    </row>
    <row r="2007" spans="27:35" x14ac:dyDescent="0.25">
      <c r="AA2007" s="2"/>
      <c r="AF2007" s="2"/>
      <c r="AG2007" s="2"/>
      <c r="AH2007" s="2"/>
      <c r="AI2007" s="2"/>
    </row>
    <row r="2008" spans="27:35" x14ac:dyDescent="0.25">
      <c r="AA2008" s="2"/>
      <c r="AF2008" s="2"/>
      <c r="AG2008" s="2"/>
      <c r="AH2008" s="2"/>
      <c r="AI2008" s="2"/>
    </row>
    <row r="2009" spans="27:35" x14ac:dyDescent="0.25">
      <c r="AA2009" s="2"/>
      <c r="AF2009" s="2"/>
      <c r="AG2009" s="2"/>
      <c r="AH2009" s="2"/>
      <c r="AI2009" s="2"/>
    </row>
    <row r="2010" spans="27:35" x14ac:dyDescent="0.25">
      <c r="AA2010" s="2"/>
      <c r="AF2010" s="2"/>
      <c r="AG2010" s="2"/>
      <c r="AH2010" s="2"/>
      <c r="AI2010" s="2"/>
    </row>
    <row r="2011" spans="27:35" x14ac:dyDescent="0.25">
      <c r="AA2011" s="2"/>
      <c r="AF2011" s="2"/>
      <c r="AG2011" s="2"/>
      <c r="AH2011" s="2"/>
      <c r="AI2011" s="2"/>
    </row>
    <row r="2012" spans="27:35" x14ac:dyDescent="0.25">
      <c r="AA2012" s="2"/>
      <c r="AF2012" s="2"/>
      <c r="AG2012" s="2"/>
      <c r="AH2012" s="2"/>
      <c r="AI2012" s="2"/>
    </row>
    <row r="2013" spans="27:35" x14ac:dyDescent="0.25">
      <c r="AA2013" s="2"/>
      <c r="AF2013" s="2"/>
      <c r="AG2013" s="2"/>
      <c r="AH2013" s="2"/>
      <c r="AI2013" s="2"/>
    </row>
    <row r="2014" spans="27:35" x14ac:dyDescent="0.25">
      <c r="AA2014" s="2"/>
      <c r="AF2014" s="2"/>
      <c r="AG2014" s="2"/>
      <c r="AH2014" s="2"/>
      <c r="AI2014" s="2"/>
    </row>
    <row r="2015" spans="27:35" x14ac:dyDescent="0.25">
      <c r="AA2015" s="2"/>
      <c r="AF2015" s="2"/>
      <c r="AG2015" s="2"/>
      <c r="AH2015" s="2"/>
      <c r="AI2015" s="2"/>
    </row>
    <row r="2016" spans="27:35" x14ac:dyDescent="0.25">
      <c r="AA2016" s="2"/>
      <c r="AF2016" s="2"/>
      <c r="AG2016" s="2"/>
      <c r="AH2016" s="2"/>
      <c r="AI2016" s="2"/>
    </row>
    <row r="2017" spans="27:35" x14ac:dyDescent="0.25">
      <c r="AA2017" s="2"/>
      <c r="AF2017" s="2"/>
      <c r="AG2017" s="2"/>
      <c r="AH2017" s="2"/>
      <c r="AI2017" s="2"/>
    </row>
    <row r="2018" spans="27:35" x14ac:dyDescent="0.25">
      <c r="AA2018" s="2"/>
      <c r="AF2018" s="2"/>
      <c r="AG2018" s="2"/>
      <c r="AH2018" s="2"/>
      <c r="AI2018" s="2"/>
    </row>
    <row r="2019" spans="27:35" x14ac:dyDescent="0.25">
      <c r="AA2019" s="2"/>
      <c r="AF2019" s="2"/>
      <c r="AG2019" s="2"/>
      <c r="AH2019" s="2"/>
      <c r="AI2019" s="2"/>
    </row>
    <row r="2020" spans="27:35" x14ac:dyDescent="0.25">
      <c r="AA2020" s="2"/>
      <c r="AF2020" s="2"/>
      <c r="AG2020" s="2"/>
      <c r="AH2020" s="2"/>
      <c r="AI2020" s="2"/>
    </row>
    <row r="2021" spans="27:35" x14ac:dyDescent="0.25">
      <c r="AA2021" s="2"/>
      <c r="AF2021" s="2"/>
      <c r="AG2021" s="2"/>
      <c r="AH2021" s="2"/>
      <c r="AI2021" s="2"/>
    </row>
    <row r="2022" spans="27:35" x14ac:dyDescent="0.25">
      <c r="AA2022" s="2"/>
      <c r="AF2022" s="2"/>
      <c r="AG2022" s="2"/>
      <c r="AH2022" s="2"/>
      <c r="AI2022" s="2"/>
    </row>
    <row r="2023" spans="27:35" x14ac:dyDescent="0.25">
      <c r="AA2023" s="2"/>
      <c r="AF2023" s="2"/>
      <c r="AG2023" s="2"/>
      <c r="AH2023" s="2"/>
      <c r="AI2023" s="2"/>
    </row>
    <row r="2024" spans="27:35" x14ac:dyDescent="0.25">
      <c r="AA2024" s="2"/>
      <c r="AF2024" s="2"/>
      <c r="AG2024" s="2"/>
      <c r="AH2024" s="2"/>
      <c r="AI2024" s="2"/>
    </row>
    <row r="2025" spans="27:35" x14ac:dyDescent="0.25">
      <c r="AA2025" s="2"/>
      <c r="AF2025" s="2"/>
      <c r="AG2025" s="2"/>
      <c r="AH2025" s="2"/>
      <c r="AI2025" s="2"/>
    </row>
    <row r="2026" spans="27:35" x14ac:dyDescent="0.25">
      <c r="AA2026" s="2"/>
      <c r="AF2026" s="2"/>
      <c r="AG2026" s="2"/>
      <c r="AH2026" s="2"/>
      <c r="AI2026" s="2"/>
    </row>
    <row r="2027" spans="27:35" x14ac:dyDescent="0.25">
      <c r="AA2027" s="2"/>
      <c r="AF2027" s="2"/>
      <c r="AG2027" s="2"/>
      <c r="AH2027" s="2"/>
      <c r="AI2027" s="2"/>
    </row>
    <row r="2028" spans="27:35" x14ac:dyDescent="0.25">
      <c r="AA2028" s="2"/>
      <c r="AF2028" s="2"/>
      <c r="AG2028" s="2"/>
      <c r="AH2028" s="2"/>
      <c r="AI2028" s="2"/>
    </row>
    <row r="2029" spans="27:35" x14ac:dyDescent="0.25">
      <c r="AA2029" s="2"/>
      <c r="AF2029" s="2"/>
      <c r="AG2029" s="2"/>
      <c r="AH2029" s="2"/>
      <c r="AI2029" s="2"/>
    </row>
    <row r="2030" spans="27:35" x14ac:dyDescent="0.25">
      <c r="AA2030" s="2"/>
      <c r="AF2030" s="2"/>
      <c r="AG2030" s="2"/>
      <c r="AH2030" s="2"/>
      <c r="AI2030" s="2"/>
    </row>
    <row r="2031" spans="27:35" x14ac:dyDescent="0.25">
      <c r="AA2031" s="2"/>
      <c r="AF2031" s="2"/>
      <c r="AG2031" s="2"/>
      <c r="AH2031" s="2"/>
      <c r="AI2031" s="2"/>
    </row>
    <row r="2032" spans="27:35" x14ac:dyDescent="0.25">
      <c r="AA2032" s="2"/>
      <c r="AF2032" s="2"/>
      <c r="AG2032" s="2"/>
      <c r="AH2032" s="2"/>
      <c r="AI2032" s="2"/>
    </row>
    <row r="2033" spans="27:35" x14ac:dyDescent="0.25">
      <c r="AA2033" s="2"/>
      <c r="AF2033" s="2"/>
      <c r="AG2033" s="2"/>
      <c r="AH2033" s="2"/>
      <c r="AI2033" s="2"/>
    </row>
    <row r="2034" spans="27:35" x14ac:dyDescent="0.25">
      <c r="AA2034" s="2"/>
      <c r="AF2034" s="2"/>
      <c r="AG2034" s="2"/>
      <c r="AH2034" s="2"/>
      <c r="AI2034" s="2"/>
    </row>
    <row r="2035" spans="27:35" x14ac:dyDescent="0.25">
      <c r="AA2035" s="2"/>
      <c r="AF2035" s="2"/>
      <c r="AG2035" s="2"/>
      <c r="AH2035" s="2"/>
      <c r="AI2035" s="2"/>
    </row>
    <row r="2036" spans="27:35" x14ac:dyDescent="0.25">
      <c r="AA2036" s="2"/>
      <c r="AF2036" s="2"/>
      <c r="AG2036" s="2"/>
      <c r="AH2036" s="2"/>
      <c r="AI2036" s="2"/>
    </row>
    <row r="2037" spans="27:35" x14ac:dyDescent="0.25">
      <c r="AA2037" s="2"/>
      <c r="AF2037" s="2"/>
      <c r="AG2037" s="2"/>
      <c r="AH2037" s="2"/>
      <c r="AI2037" s="2"/>
    </row>
    <row r="2038" spans="27:35" x14ac:dyDescent="0.25">
      <c r="AA2038" s="2"/>
      <c r="AF2038" s="2"/>
      <c r="AG2038" s="2"/>
      <c r="AH2038" s="2"/>
      <c r="AI2038" s="2"/>
    </row>
    <row r="2039" spans="27:35" x14ac:dyDescent="0.25">
      <c r="AA2039" s="2"/>
      <c r="AF2039" s="2"/>
      <c r="AG2039" s="2"/>
      <c r="AH2039" s="2"/>
      <c r="AI2039" s="2"/>
    </row>
    <row r="2040" spans="27:35" x14ac:dyDescent="0.25">
      <c r="AA2040" s="2"/>
      <c r="AF2040" s="2"/>
      <c r="AG2040" s="2"/>
      <c r="AH2040" s="2"/>
      <c r="AI2040" s="2"/>
    </row>
    <row r="2041" spans="27:35" x14ac:dyDescent="0.25">
      <c r="AA2041" s="2"/>
      <c r="AF2041" s="2"/>
      <c r="AG2041" s="2"/>
      <c r="AH2041" s="2"/>
      <c r="AI2041" s="2"/>
    </row>
    <row r="2042" spans="27:35" x14ac:dyDescent="0.25">
      <c r="AA2042" s="2"/>
      <c r="AF2042" s="2"/>
      <c r="AG2042" s="2"/>
      <c r="AH2042" s="2"/>
      <c r="AI2042" s="2"/>
    </row>
    <row r="2043" spans="27:35" x14ac:dyDescent="0.25">
      <c r="AA2043" s="2"/>
      <c r="AF2043" s="2"/>
      <c r="AG2043" s="2"/>
      <c r="AH2043" s="2"/>
      <c r="AI2043" s="2"/>
    </row>
    <row r="2044" spans="27:35" x14ac:dyDescent="0.25">
      <c r="AA2044" s="2"/>
      <c r="AF2044" s="2"/>
      <c r="AG2044" s="2"/>
      <c r="AH2044" s="2"/>
      <c r="AI2044" s="2"/>
    </row>
    <row r="2045" spans="27:35" x14ac:dyDescent="0.25">
      <c r="AA2045" s="2"/>
      <c r="AF2045" s="2"/>
      <c r="AG2045" s="2"/>
      <c r="AH2045" s="2"/>
      <c r="AI2045" s="2"/>
    </row>
    <row r="2046" spans="27:35" x14ac:dyDescent="0.25">
      <c r="AA2046" s="2"/>
      <c r="AF2046" s="2"/>
      <c r="AG2046" s="2"/>
      <c r="AH2046" s="2"/>
      <c r="AI2046" s="2"/>
    </row>
    <row r="2047" spans="27:35" x14ac:dyDescent="0.25">
      <c r="AA2047" s="2"/>
      <c r="AF2047" s="2"/>
      <c r="AG2047" s="2"/>
      <c r="AH2047" s="2"/>
      <c r="AI2047" s="2"/>
    </row>
    <row r="2048" spans="27:35" x14ac:dyDescent="0.25">
      <c r="AA2048" s="2"/>
      <c r="AF2048" s="2"/>
      <c r="AG2048" s="2"/>
      <c r="AH2048" s="2"/>
      <c r="AI2048" s="2"/>
    </row>
    <row r="2049" spans="27:35" x14ac:dyDescent="0.25">
      <c r="AA2049" s="2"/>
      <c r="AF2049" s="2"/>
      <c r="AG2049" s="2"/>
      <c r="AH2049" s="2"/>
      <c r="AI2049" s="2"/>
    </row>
    <row r="2050" spans="27:35" x14ac:dyDescent="0.25">
      <c r="AA2050" s="2"/>
      <c r="AF2050" s="2"/>
      <c r="AG2050" s="2"/>
      <c r="AH2050" s="2"/>
      <c r="AI2050" s="2"/>
    </row>
    <row r="2051" spans="27:35" x14ac:dyDescent="0.25">
      <c r="AA2051" s="2"/>
      <c r="AF2051" s="2"/>
      <c r="AG2051" s="2"/>
      <c r="AH2051" s="2"/>
      <c r="AI2051" s="2"/>
    </row>
    <row r="2052" spans="27:35" x14ac:dyDescent="0.25">
      <c r="AA2052" s="2"/>
      <c r="AF2052" s="2"/>
      <c r="AG2052" s="2"/>
      <c r="AH2052" s="2"/>
      <c r="AI2052" s="2"/>
    </row>
    <row r="2053" spans="27:35" x14ac:dyDescent="0.25">
      <c r="AA2053" s="2"/>
      <c r="AF2053" s="2"/>
      <c r="AG2053" s="2"/>
      <c r="AH2053" s="2"/>
      <c r="AI2053" s="2"/>
    </row>
    <row r="2054" spans="27:35" x14ac:dyDescent="0.25">
      <c r="AA2054" s="2"/>
      <c r="AF2054" s="2"/>
      <c r="AG2054" s="2"/>
      <c r="AH2054" s="2"/>
      <c r="AI2054" s="2"/>
    </row>
    <row r="2055" spans="27:35" x14ac:dyDescent="0.25">
      <c r="AA2055" s="2"/>
      <c r="AF2055" s="2"/>
      <c r="AG2055" s="2"/>
      <c r="AH2055" s="2"/>
      <c r="AI2055" s="2"/>
    </row>
    <row r="2056" spans="27:35" x14ac:dyDescent="0.25">
      <c r="AA2056" s="2"/>
      <c r="AF2056" s="2"/>
      <c r="AG2056" s="2"/>
      <c r="AH2056" s="2"/>
      <c r="AI2056" s="2"/>
    </row>
    <row r="2057" spans="27:35" x14ac:dyDescent="0.25">
      <c r="AA2057" s="2"/>
      <c r="AF2057" s="2"/>
      <c r="AG2057" s="2"/>
      <c r="AH2057" s="2"/>
      <c r="AI2057" s="2"/>
    </row>
    <row r="2058" spans="27:35" x14ac:dyDescent="0.25">
      <c r="AA2058" s="2"/>
      <c r="AF2058" s="2"/>
      <c r="AG2058" s="2"/>
      <c r="AH2058" s="2"/>
      <c r="AI2058" s="2"/>
    </row>
    <row r="2059" spans="27:35" x14ac:dyDescent="0.25">
      <c r="AA2059" s="2"/>
      <c r="AF2059" s="2"/>
      <c r="AG2059" s="2"/>
      <c r="AH2059" s="2"/>
      <c r="AI2059" s="2"/>
    </row>
    <row r="2060" spans="27:35" x14ac:dyDescent="0.25">
      <c r="AA2060" s="2"/>
      <c r="AF2060" s="2"/>
      <c r="AG2060" s="2"/>
      <c r="AH2060" s="2"/>
      <c r="AI2060" s="2"/>
    </row>
    <row r="2061" spans="27:35" x14ac:dyDescent="0.25">
      <c r="AA2061" s="2"/>
      <c r="AF2061" s="2"/>
      <c r="AG2061" s="2"/>
      <c r="AH2061" s="2"/>
      <c r="AI2061" s="2"/>
    </row>
    <row r="2062" spans="27:35" x14ac:dyDescent="0.25">
      <c r="AA2062" s="2"/>
      <c r="AF2062" s="2"/>
      <c r="AG2062" s="2"/>
      <c r="AH2062" s="2"/>
      <c r="AI2062" s="2"/>
    </row>
    <row r="2063" spans="27:35" x14ac:dyDescent="0.25">
      <c r="AA2063" s="2"/>
      <c r="AF2063" s="2"/>
      <c r="AG2063" s="2"/>
      <c r="AH2063" s="2"/>
      <c r="AI2063" s="2"/>
    </row>
    <row r="2064" spans="27:35" x14ac:dyDescent="0.25">
      <c r="AA2064" s="2"/>
      <c r="AF2064" s="2"/>
      <c r="AG2064" s="2"/>
      <c r="AH2064" s="2"/>
      <c r="AI2064" s="2"/>
    </row>
    <row r="2065" spans="27:35" x14ac:dyDescent="0.25">
      <c r="AA2065" s="2"/>
      <c r="AF2065" s="2"/>
      <c r="AG2065" s="2"/>
      <c r="AH2065" s="2"/>
      <c r="AI2065" s="2"/>
    </row>
    <row r="2066" spans="27:35" x14ac:dyDescent="0.25">
      <c r="AA2066" s="2"/>
      <c r="AF2066" s="2"/>
      <c r="AG2066" s="2"/>
      <c r="AH2066" s="2"/>
      <c r="AI2066" s="2"/>
    </row>
    <row r="2067" spans="27:35" x14ac:dyDescent="0.25">
      <c r="AA2067" s="2"/>
      <c r="AF2067" s="2"/>
      <c r="AG2067" s="2"/>
      <c r="AH2067" s="2"/>
      <c r="AI2067" s="2"/>
    </row>
    <row r="2068" spans="27:35" x14ac:dyDescent="0.25">
      <c r="AA2068" s="2"/>
      <c r="AF2068" s="2"/>
      <c r="AG2068" s="2"/>
      <c r="AH2068" s="2"/>
      <c r="AI2068" s="2"/>
    </row>
    <row r="2069" spans="27:35" x14ac:dyDescent="0.25">
      <c r="AA2069" s="2"/>
      <c r="AF2069" s="2"/>
      <c r="AG2069" s="2"/>
      <c r="AH2069" s="2"/>
      <c r="AI2069" s="2"/>
    </row>
    <row r="2070" spans="27:35" x14ac:dyDescent="0.25">
      <c r="AA2070" s="2"/>
      <c r="AF2070" s="2"/>
      <c r="AG2070" s="2"/>
      <c r="AH2070" s="2"/>
      <c r="AI2070" s="2"/>
    </row>
    <row r="2071" spans="27:35" x14ac:dyDescent="0.25">
      <c r="AA2071" s="2"/>
      <c r="AF2071" s="2"/>
      <c r="AG2071" s="2"/>
      <c r="AH2071" s="2"/>
      <c r="AI2071" s="2"/>
    </row>
    <row r="2072" spans="27:35" x14ac:dyDescent="0.25">
      <c r="AA2072" s="2"/>
      <c r="AF2072" s="2"/>
      <c r="AG2072" s="2"/>
      <c r="AH2072" s="2"/>
      <c r="AI2072" s="2"/>
    </row>
    <row r="2073" spans="27:35" x14ac:dyDescent="0.25">
      <c r="AA2073" s="2"/>
      <c r="AF2073" s="2"/>
      <c r="AG2073" s="2"/>
      <c r="AH2073" s="2"/>
      <c r="AI2073" s="2"/>
    </row>
    <row r="2074" spans="27:35" x14ac:dyDescent="0.25">
      <c r="AA2074" s="2"/>
      <c r="AF2074" s="2"/>
      <c r="AG2074" s="2"/>
      <c r="AH2074" s="2"/>
      <c r="AI2074" s="2"/>
    </row>
    <row r="2075" spans="27:35" x14ac:dyDescent="0.25">
      <c r="AA2075" s="2"/>
      <c r="AF2075" s="2"/>
      <c r="AG2075" s="2"/>
      <c r="AH2075" s="2"/>
      <c r="AI2075" s="2"/>
    </row>
    <row r="2076" spans="27:35" x14ac:dyDescent="0.25">
      <c r="AA2076" s="2"/>
      <c r="AF2076" s="2"/>
      <c r="AG2076" s="2"/>
      <c r="AH2076" s="2"/>
      <c r="AI2076" s="2"/>
    </row>
    <row r="2077" spans="27:35" x14ac:dyDescent="0.25">
      <c r="AA2077" s="2"/>
      <c r="AF2077" s="2"/>
      <c r="AG2077" s="2"/>
      <c r="AH2077" s="2"/>
      <c r="AI2077" s="2"/>
    </row>
    <row r="2078" spans="27:35" x14ac:dyDescent="0.25">
      <c r="AA2078" s="2"/>
      <c r="AF2078" s="2"/>
      <c r="AG2078" s="2"/>
      <c r="AH2078" s="2"/>
      <c r="AI2078" s="2"/>
    </row>
    <row r="2079" spans="27:35" x14ac:dyDescent="0.25">
      <c r="AA2079" s="2"/>
      <c r="AF2079" s="2"/>
      <c r="AG2079" s="2"/>
      <c r="AH2079" s="2"/>
      <c r="AI2079" s="2"/>
    </row>
    <row r="2080" spans="27:35" x14ac:dyDescent="0.25">
      <c r="AA2080" s="2"/>
      <c r="AF2080" s="2"/>
      <c r="AG2080" s="2"/>
      <c r="AH2080" s="2"/>
      <c r="AI2080" s="2"/>
    </row>
    <row r="2081" spans="27:35" x14ac:dyDescent="0.25">
      <c r="AA2081" s="2"/>
      <c r="AF2081" s="2"/>
      <c r="AG2081" s="2"/>
      <c r="AH2081" s="2"/>
      <c r="AI2081" s="2"/>
    </row>
    <row r="2082" spans="27:35" x14ac:dyDescent="0.25">
      <c r="AA2082" s="2"/>
      <c r="AF2082" s="2"/>
      <c r="AG2082" s="2"/>
      <c r="AH2082" s="2"/>
      <c r="AI2082" s="2"/>
    </row>
    <row r="2083" spans="27:35" x14ac:dyDescent="0.25">
      <c r="AA2083" s="2"/>
      <c r="AF2083" s="2"/>
      <c r="AG2083" s="2"/>
      <c r="AH2083" s="2"/>
      <c r="AI2083" s="2"/>
    </row>
    <row r="2084" spans="27:35" x14ac:dyDescent="0.25">
      <c r="AA2084" s="2"/>
      <c r="AF2084" s="2"/>
      <c r="AG2084" s="2"/>
      <c r="AH2084" s="2"/>
      <c r="AI2084" s="2"/>
    </row>
    <row r="2085" spans="27:35" x14ac:dyDescent="0.25">
      <c r="AA2085" s="2"/>
      <c r="AF2085" s="2"/>
      <c r="AG2085" s="2"/>
      <c r="AH2085" s="2"/>
      <c r="AI2085" s="2"/>
    </row>
    <row r="2086" spans="27:35" x14ac:dyDescent="0.25">
      <c r="AA2086" s="2"/>
      <c r="AF2086" s="2"/>
      <c r="AG2086" s="2"/>
      <c r="AH2086" s="2"/>
      <c r="AI2086" s="2"/>
    </row>
    <row r="2087" spans="27:35" x14ac:dyDescent="0.25">
      <c r="AA2087" s="2"/>
      <c r="AF2087" s="2"/>
      <c r="AG2087" s="2"/>
      <c r="AH2087" s="2"/>
      <c r="AI2087" s="2"/>
    </row>
    <row r="2088" spans="27:35" x14ac:dyDescent="0.25">
      <c r="AA2088" s="2"/>
      <c r="AF2088" s="2"/>
      <c r="AG2088" s="2"/>
      <c r="AH2088" s="2"/>
      <c r="AI2088" s="2"/>
    </row>
    <row r="2089" spans="27:35" x14ac:dyDescent="0.25">
      <c r="AA2089" s="2"/>
      <c r="AF2089" s="2"/>
      <c r="AG2089" s="2"/>
      <c r="AH2089" s="2"/>
      <c r="AI2089" s="2"/>
    </row>
    <row r="2090" spans="27:35" x14ac:dyDescent="0.25">
      <c r="AA2090" s="2"/>
      <c r="AF2090" s="2"/>
      <c r="AG2090" s="2"/>
      <c r="AH2090" s="2"/>
      <c r="AI2090" s="2"/>
    </row>
    <row r="2091" spans="27:35" x14ac:dyDescent="0.25">
      <c r="AA2091" s="2"/>
      <c r="AF2091" s="2"/>
      <c r="AG2091" s="2"/>
      <c r="AH2091" s="2"/>
      <c r="AI2091" s="2"/>
    </row>
    <row r="2092" spans="27:35" x14ac:dyDescent="0.25">
      <c r="AA2092" s="2"/>
      <c r="AF2092" s="2"/>
      <c r="AG2092" s="2"/>
      <c r="AH2092" s="2"/>
      <c r="AI2092" s="2"/>
    </row>
    <row r="2093" spans="27:35" x14ac:dyDescent="0.25">
      <c r="AA2093" s="2"/>
      <c r="AF2093" s="2"/>
      <c r="AG2093" s="2"/>
      <c r="AH2093" s="2"/>
      <c r="AI2093" s="2"/>
    </row>
    <row r="2094" spans="27:35" x14ac:dyDescent="0.25">
      <c r="AA2094" s="2"/>
      <c r="AF2094" s="2"/>
      <c r="AG2094" s="2"/>
      <c r="AH2094" s="2"/>
      <c r="AI2094" s="2"/>
    </row>
    <row r="2095" spans="27:35" x14ac:dyDescent="0.25">
      <c r="AA2095" s="2"/>
      <c r="AF2095" s="2"/>
      <c r="AG2095" s="2"/>
      <c r="AH2095" s="2"/>
      <c r="AI2095" s="2"/>
    </row>
    <row r="2096" spans="27:35" x14ac:dyDescent="0.25">
      <c r="AA2096" s="2"/>
      <c r="AF2096" s="2"/>
      <c r="AG2096" s="2"/>
      <c r="AH2096" s="2"/>
      <c r="AI2096" s="2"/>
    </row>
    <row r="2097" spans="27:35" x14ac:dyDescent="0.25">
      <c r="AA2097" s="2"/>
      <c r="AF2097" s="2"/>
      <c r="AG2097" s="2"/>
      <c r="AH2097" s="2"/>
      <c r="AI2097" s="2"/>
    </row>
    <row r="2098" spans="27:35" x14ac:dyDescent="0.25">
      <c r="AA2098" s="2"/>
      <c r="AF2098" s="2"/>
      <c r="AG2098" s="2"/>
      <c r="AH2098" s="2"/>
      <c r="AI2098" s="2"/>
    </row>
    <row r="2099" spans="27:35" x14ac:dyDescent="0.25">
      <c r="AA2099" s="2"/>
      <c r="AF2099" s="2"/>
      <c r="AG2099" s="2"/>
      <c r="AH2099" s="2"/>
      <c r="AI2099" s="2"/>
    </row>
    <row r="2100" spans="27:35" x14ac:dyDescent="0.25">
      <c r="AA2100" s="2"/>
      <c r="AF2100" s="2"/>
      <c r="AG2100" s="2"/>
      <c r="AH2100" s="2"/>
      <c r="AI2100" s="2"/>
    </row>
    <row r="2101" spans="27:35" x14ac:dyDescent="0.25">
      <c r="AA2101" s="2"/>
      <c r="AF2101" s="2"/>
      <c r="AG2101" s="2"/>
      <c r="AH2101" s="2"/>
      <c r="AI2101" s="2"/>
    </row>
    <row r="2102" spans="27:35" x14ac:dyDescent="0.25">
      <c r="AA2102" s="2"/>
      <c r="AF2102" s="2"/>
      <c r="AG2102" s="2"/>
      <c r="AH2102" s="2"/>
      <c r="AI2102" s="2"/>
    </row>
    <row r="2103" spans="27:35" x14ac:dyDescent="0.25">
      <c r="AA2103" s="2"/>
      <c r="AF2103" s="2"/>
      <c r="AG2103" s="2"/>
      <c r="AH2103" s="2"/>
      <c r="AI2103" s="2"/>
    </row>
    <row r="2104" spans="27:35" x14ac:dyDescent="0.25">
      <c r="AA2104" s="2"/>
      <c r="AF2104" s="2"/>
      <c r="AG2104" s="2"/>
      <c r="AH2104" s="2"/>
      <c r="AI2104" s="2"/>
    </row>
    <row r="2105" spans="27:35" x14ac:dyDescent="0.25">
      <c r="AA2105" s="2"/>
      <c r="AF2105" s="2"/>
      <c r="AG2105" s="2"/>
      <c r="AH2105" s="2"/>
      <c r="AI2105" s="2"/>
    </row>
    <row r="2106" spans="27:35" x14ac:dyDescent="0.25">
      <c r="AA2106" s="2"/>
      <c r="AF2106" s="2"/>
      <c r="AG2106" s="2"/>
      <c r="AH2106" s="2"/>
      <c r="AI2106" s="2"/>
    </row>
    <row r="2107" spans="27:35" x14ac:dyDescent="0.25">
      <c r="AA2107" s="2"/>
      <c r="AF2107" s="2"/>
      <c r="AG2107" s="2"/>
      <c r="AH2107" s="2"/>
      <c r="AI2107" s="2"/>
    </row>
    <row r="2108" spans="27:35" x14ac:dyDescent="0.25">
      <c r="AA2108" s="2"/>
      <c r="AF2108" s="2"/>
      <c r="AG2108" s="2"/>
      <c r="AH2108" s="2"/>
      <c r="AI2108" s="2"/>
    </row>
    <row r="2109" spans="27:35" x14ac:dyDescent="0.25">
      <c r="AA2109" s="2"/>
      <c r="AF2109" s="2"/>
      <c r="AG2109" s="2"/>
      <c r="AH2109" s="2"/>
      <c r="AI2109" s="2"/>
    </row>
    <row r="2110" spans="27:35" x14ac:dyDescent="0.25">
      <c r="AA2110" s="2"/>
      <c r="AF2110" s="2"/>
      <c r="AG2110" s="2"/>
      <c r="AH2110" s="2"/>
      <c r="AI2110" s="2"/>
    </row>
    <row r="2111" spans="27:35" x14ac:dyDescent="0.25">
      <c r="AA2111" s="2"/>
      <c r="AF2111" s="2"/>
      <c r="AG2111" s="2"/>
      <c r="AH2111" s="2"/>
      <c r="AI2111" s="2"/>
    </row>
    <row r="2112" spans="27:35" x14ac:dyDescent="0.25">
      <c r="AA2112" s="2"/>
      <c r="AF2112" s="2"/>
      <c r="AG2112" s="2"/>
      <c r="AH2112" s="2"/>
      <c r="AI2112" s="2"/>
    </row>
    <row r="2113" spans="27:35" x14ac:dyDescent="0.25">
      <c r="AA2113" s="2"/>
      <c r="AF2113" s="2"/>
      <c r="AG2113" s="2"/>
      <c r="AH2113" s="2"/>
      <c r="AI2113" s="2"/>
    </row>
    <row r="2114" spans="27:35" x14ac:dyDescent="0.25">
      <c r="AA2114" s="2"/>
      <c r="AF2114" s="2"/>
      <c r="AG2114" s="2"/>
      <c r="AH2114" s="2"/>
      <c r="AI2114" s="2"/>
    </row>
    <row r="2115" spans="27:35" x14ac:dyDescent="0.25">
      <c r="AA2115" s="2"/>
      <c r="AF2115" s="2"/>
      <c r="AG2115" s="2"/>
      <c r="AH2115" s="2"/>
      <c r="AI2115" s="2"/>
    </row>
    <row r="2116" spans="27:35" x14ac:dyDescent="0.25">
      <c r="AA2116" s="2"/>
      <c r="AF2116" s="2"/>
      <c r="AG2116" s="2"/>
      <c r="AH2116" s="2"/>
      <c r="AI2116" s="2"/>
    </row>
    <row r="2117" spans="27:35" x14ac:dyDescent="0.25">
      <c r="AA2117" s="2"/>
      <c r="AF2117" s="2"/>
      <c r="AG2117" s="2"/>
      <c r="AH2117" s="2"/>
      <c r="AI2117" s="2"/>
    </row>
    <row r="2118" spans="27:35" x14ac:dyDescent="0.25">
      <c r="AA2118" s="2"/>
      <c r="AF2118" s="2"/>
      <c r="AG2118" s="2"/>
      <c r="AH2118" s="2"/>
      <c r="AI2118" s="2"/>
    </row>
    <row r="2119" spans="27:35" x14ac:dyDescent="0.25">
      <c r="AA2119" s="2"/>
      <c r="AF2119" s="2"/>
      <c r="AG2119" s="2"/>
      <c r="AH2119" s="2"/>
      <c r="AI2119" s="2"/>
    </row>
    <row r="2120" spans="27:35" x14ac:dyDescent="0.25">
      <c r="AA2120" s="2"/>
      <c r="AF2120" s="2"/>
      <c r="AG2120" s="2"/>
      <c r="AH2120" s="2"/>
      <c r="AI2120" s="2"/>
    </row>
    <row r="2121" spans="27:35" x14ac:dyDescent="0.25">
      <c r="AA2121" s="2"/>
      <c r="AF2121" s="2"/>
      <c r="AG2121" s="2"/>
      <c r="AH2121" s="2"/>
      <c r="AI2121" s="2"/>
    </row>
    <row r="2122" spans="27:35" x14ac:dyDescent="0.25">
      <c r="AA2122" s="2"/>
      <c r="AF2122" s="2"/>
      <c r="AG2122" s="2"/>
      <c r="AH2122" s="2"/>
      <c r="AI2122" s="2"/>
    </row>
    <row r="2123" spans="27:35" x14ac:dyDescent="0.25">
      <c r="AA2123" s="2"/>
      <c r="AF2123" s="2"/>
      <c r="AG2123" s="2"/>
      <c r="AH2123" s="2"/>
      <c r="AI2123" s="2"/>
    </row>
    <row r="2124" spans="27:35" x14ac:dyDescent="0.25">
      <c r="AA2124" s="2"/>
      <c r="AF2124" s="2"/>
      <c r="AG2124" s="2"/>
      <c r="AH2124" s="2"/>
      <c r="AI2124" s="2"/>
    </row>
    <row r="2125" spans="27:35" x14ac:dyDescent="0.25">
      <c r="AA2125" s="2"/>
      <c r="AF2125" s="2"/>
      <c r="AG2125" s="2"/>
      <c r="AH2125" s="2"/>
      <c r="AI2125" s="2"/>
    </row>
    <row r="2126" spans="27:35" x14ac:dyDescent="0.25">
      <c r="AA2126" s="2"/>
      <c r="AF2126" s="2"/>
      <c r="AG2126" s="2"/>
      <c r="AH2126" s="2"/>
      <c r="AI2126" s="2"/>
    </row>
    <row r="2127" spans="27:35" x14ac:dyDescent="0.25">
      <c r="AA2127" s="2"/>
      <c r="AF2127" s="2"/>
      <c r="AG2127" s="2"/>
      <c r="AH2127" s="2"/>
      <c r="AI2127" s="2"/>
    </row>
    <row r="2128" spans="27:35" x14ac:dyDescent="0.25">
      <c r="AA2128" s="2"/>
      <c r="AF2128" s="2"/>
      <c r="AG2128" s="2"/>
      <c r="AH2128" s="2"/>
      <c r="AI2128" s="2"/>
    </row>
    <row r="2129" spans="27:35" x14ac:dyDescent="0.25">
      <c r="AA2129" s="2"/>
      <c r="AF2129" s="2"/>
      <c r="AG2129" s="2"/>
      <c r="AH2129" s="2"/>
      <c r="AI2129" s="2"/>
    </row>
    <row r="2130" spans="27:35" x14ac:dyDescent="0.25">
      <c r="AA2130" s="2"/>
      <c r="AF2130" s="2"/>
      <c r="AG2130" s="2"/>
      <c r="AH2130" s="2"/>
      <c r="AI2130" s="2"/>
    </row>
    <row r="2131" spans="27:35" x14ac:dyDescent="0.25">
      <c r="AA2131" s="2"/>
      <c r="AF2131" s="2"/>
      <c r="AG2131" s="2"/>
      <c r="AH2131" s="2"/>
      <c r="AI2131" s="2"/>
    </row>
    <row r="2132" spans="27:35" x14ac:dyDescent="0.25">
      <c r="AA2132" s="2"/>
      <c r="AF2132" s="2"/>
      <c r="AG2132" s="2"/>
      <c r="AH2132" s="2"/>
      <c r="AI2132" s="2"/>
    </row>
    <row r="2133" spans="27:35" x14ac:dyDescent="0.25">
      <c r="AA2133" s="2"/>
      <c r="AF2133" s="2"/>
      <c r="AG2133" s="2"/>
      <c r="AH2133" s="2"/>
      <c r="AI2133" s="2"/>
    </row>
    <row r="2134" spans="27:35" x14ac:dyDescent="0.25">
      <c r="AA2134" s="2"/>
      <c r="AF2134" s="2"/>
      <c r="AG2134" s="2"/>
      <c r="AH2134" s="2"/>
      <c r="AI2134" s="2"/>
    </row>
    <row r="2135" spans="27:35" x14ac:dyDescent="0.25">
      <c r="AA2135" s="2"/>
      <c r="AF2135" s="2"/>
      <c r="AG2135" s="2"/>
      <c r="AH2135" s="2"/>
      <c r="AI2135" s="2"/>
    </row>
    <row r="2136" spans="27:35" x14ac:dyDescent="0.25">
      <c r="AA2136" s="2"/>
      <c r="AF2136" s="2"/>
      <c r="AG2136" s="2"/>
      <c r="AH2136" s="2"/>
      <c r="AI2136" s="2"/>
    </row>
    <row r="2137" spans="27:35" x14ac:dyDescent="0.25">
      <c r="AA2137" s="2"/>
      <c r="AF2137" s="2"/>
      <c r="AG2137" s="2"/>
      <c r="AH2137" s="2"/>
      <c r="AI2137" s="2"/>
    </row>
    <row r="2138" spans="27:35" x14ac:dyDescent="0.25">
      <c r="AA2138" s="2"/>
      <c r="AF2138" s="2"/>
      <c r="AG2138" s="2"/>
      <c r="AH2138" s="2"/>
      <c r="AI2138" s="2"/>
    </row>
    <row r="2139" spans="27:35" x14ac:dyDescent="0.25">
      <c r="AA2139" s="2"/>
      <c r="AF2139" s="2"/>
      <c r="AG2139" s="2"/>
      <c r="AH2139" s="2"/>
      <c r="AI2139" s="2"/>
    </row>
    <row r="2140" spans="27:35" x14ac:dyDescent="0.25">
      <c r="AA2140" s="2"/>
      <c r="AF2140" s="2"/>
      <c r="AG2140" s="2"/>
      <c r="AH2140" s="2"/>
      <c r="AI2140" s="2"/>
    </row>
    <row r="2141" spans="27:35" x14ac:dyDescent="0.25">
      <c r="AA2141" s="2"/>
      <c r="AF2141" s="2"/>
      <c r="AG2141" s="2"/>
      <c r="AH2141" s="2"/>
      <c r="AI2141" s="2"/>
    </row>
    <row r="2142" spans="27:35" x14ac:dyDescent="0.25">
      <c r="AA2142" s="2"/>
      <c r="AF2142" s="2"/>
      <c r="AG2142" s="2"/>
      <c r="AH2142" s="2"/>
      <c r="AI2142" s="2"/>
    </row>
    <row r="2143" spans="27:35" x14ac:dyDescent="0.25">
      <c r="AA2143" s="2"/>
      <c r="AF2143" s="2"/>
      <c r="AG2143" s="2"/>
      <c r="AH2143" s="2"/>
      <c r="AI2143" s="2"/>
    </row>
    <row r="2144" spans="27:35" x14ac:dyDescent="0.25">
      <c r="AA2144" s="2"/>
      <c r="AF2144" s="2"/>
      <c r="AG2144" s="2"/>
      <c r="AH2144" s="2"/>
      <c r="AI2144" s="2"/>
    </row>
    <row r="2145" spans="27:35" x14ac:dyDescent="0.25">
      <c r="AA2145" s="2"/>
      <c r="AF2145" s="2"/>
      <c r="AG2145" s="2"/>
      <c r="AH2145" s="2"/>
      <c r="AI2145" s="2"/>
    </row>
    <row r="2146" spans="27:35" x14ac:dyDescent="0.25">
      <c r="AA2146" s="2"/>
      <c r="AF2146" s="2"/>
      <c r="AG2146" s="2"/>
      <c r="AH2146" s="2"/>
      <c r="AI2146" s="2"/>
    </row>
    <row r="2147" spans="27:35" x14ac:dyDescent="0.25">
      <c r="AA2147" s="2"/>
      <c r="AF2147" s="2"/>
      <c r="AG2147" s="2"/>
      <c r="AH2147" s="2"/>
      <c r="AI2147" s="2"/>
    </row>
    <row r="2148" spans="27:35" x14ac:dyDescent="0.25">
      <c r="AA2148" s="2"/>
      <c r="AF2148" s="2"/>
      <c r="AG2148" s="2"/>
      <c r="AH2148" s="2"/>
      <c r="AI2148" s="2"/>
    </row>
    <row r="2149" spans="27:35" x14ac:dyDescent="0.25">
      <c r="AA2149" s="2"/>
      <c r="AF2149" s="2"/>
      <c r="AG2149" s="2"/>
      <c r="AH2149" s="2"/>
      <c r="AI2149" s="2"/>
    </row>
    <row r="2150" spans="27:35" x14ac:dyDescent="0.25">
      <c r="AA2150" s="2"/>
      <c r="AF2150" s="2"/>
      <c r="AG2150" s="2"/>
      <c r="AH2150" s="2"/>
      <c r="AI2150" s="2"/>
    </row>
    <row r="2151" spans="27:35" x14ac:dyDescent="0.25">
      <c r="AA2151" s="2"/>
      <c r="AF2151" s="2"/>
      <c r="AG2151" s="2"/>
      <c r="AH2151" s="2"/>
      <c r="AI2151" s="2"/>
    </row>
    <row r="2152" spans="27:35" x14ac:dyDescent="0.25">
      <c r="AA2152" s="2"/>
      <c r="AF2152" s="2"/>
      <c r="AG2152" s="2"/>
      <c r="AH2152" s="2"/>
      <c r="AI2152" s="2"/>
    </row>
    <row r="2153" spans="27:35" x14ac:dyDescent="0.25">
      <c r="AA2153" s="2"/>
      <c r="AF2153" s="2"/>
      <c r="AG2153" s="2"/>
      <c r="AH2153" s="2"/>
      <c r="AI2153" s="2"/>
    </row>
    <row r="2154" spans="27:35" x14ac:dyDescent="0.25">
      <c r="AA2154" s="2"/>
      <c r="AF2154" s="2"/>
      <c r="AG2154" s="2"/>
      <c r="AH2154" s="2"/>
      <c r="AI2154" s="2"/>
    </row>
    <row r="2155" spans="27:35" x14ac:dyDescent="0.25">
      <c r="AA2155" s="2"/>
      <c r="AF2155" s="2"/>
      <c r="AG2155" s="2"/>
      <c r="AH2155" s="2"/>
      <c r="AI2155" s="2"/>
    </row>
    <row r="2156" spans="27:35" x14ac:dyDescent="0.25">
      <c r="AA2156" s="2"/>
      <c r="AF2156" s="2"/>
      <c r="AG2156" s="2"/>
      <c r="AH2156" s="2"/>
      <c r="AI2156" s="2"/>
    </row>
    <row r="2157" spans="27:35" x14ac:dyDescent="0.25">
      <c r="AA2157" s="2"/>
      <c r="AF2157" s="2"/>
      <c r="AG2157" s="2"/>
      <c r="AH2157" s="2"/>
      <c r="AI2157" s="2"/>
    </row>
    <row r="2158" spans="27:35" x14ac:dyDescent="0.25">
      <c r="AA2158" s="2"/>
      <c r="AF2158" s="2"/>
      <c r="AG2158" s="2"/>
      <c r="AH2158" s="2"/>
      <c r="AI2158" s="2"/>
    </row>
    <row r="2159" spans="27:35" x14ac:dyDescent="0.25">
      <c r="AA2159" s="2"/>
      <c r="AF2159" s="2"/>
      <c r="AG2159" s="2"/>
      <c r="AH2159" s="2"/>
      <c r="AI2159" s="2"/>
    </row>
    <row r="2160" spans="27:35" x14ac:dyDescent="0.25">
      <c r="AA2160" s="2"/>
      <c r="AF2160" s="2"/>
      <c r="AG2160" s="2"/>
      <c r="AH2160" s="2"/>
      <c r="AI2160" s="2"/>
    </row>
    <row r="2161" spans="27:35" x14ac:dyDescent="0.25">
      <c r="AA2161" s="2"/>
      <c r="AF2161" s="2"/>
      <c r="AG2161" s="2"/>
      <c r="AH2161" s="2"/>
      <c r="AI2161" s="2"/>
    </row>
    <row r="2162" spans="27:35" x14ac:dyDescent="0.25">
      <c r="AA2162" s="2"/>
      <c r="AF2162" s="2"/>
      <c r="AG2162" s="2"/>
      <c r="AH2162" s="2"/>
      <c r="AI2162" s="2"/>
    </row>
    <row r="2163" spans="27:35" x14ac:dyDescent="0.25">
      <c r="AA2163" s="2"/>
      <c r="AF2163" s="2"/>
      <c r="AG2163" s="2"/>
      <c r="AH2163" s="2"/>
      <c r="AI2163" s="2"/>
    </row>
    <row r="2164" spans="27:35" x14ac:dyDescent="0.25">
      <c r="AA2164" s="2"/>
      <c r="AF2164" s="2"/>
      <c r="AG2164" s="2"/>
      <c r="AH2164" s="2"/>
      <c r="AI2164" s="2"/>
    </row>
    <row r="2165" spans="27:35" x14ac:dyDescent="0.25">
      <c r="AA2165" s="2"/>
      <c r="AF2165" s="2"/>
      <c r="AG2165" s="2"/>
      <c r="AH2165" s="2"/>
      <c r="AI2165" s="2"/>
    </row>
    <row r="2166" spans="27:35" x14ac:dyDescent="0.25">
      <c r="AA2166" s="2"/>
      <c r="AF2166" s="2"/>
      <c r="AG2166" s="2"/>
      <c r="AH2166" s="2"/>
      <c r="AI2166" s="2"/>
    </row>
    <row r="2167" spans="27:35" x14ac:dyDescent="0.25">
      <c r="AA2167" s="2"/>
      <c r="AF2167" s="2"/>
      <c r="AG2167" s="2"/>
      <c r="AH2167" s="2"/>
      <c r="AI2167" s="2"/>
    </row>
    <row r="2168" spans="27:35" x14ac:dyDescent="0.25">
      <c r="AA2168" s="2"/>
      <c r="AF2168" s="2"/>
      <c r="AG2168" s="2"/>
      <c r="AH2168" s="2"/>
      <c r="AI2168" s="2"/>
    </row>
    <row r="2169" spans="27:35" x14ac:dyDescent="0.25">
      <c r="AA2169" s="2"/>
      <c r="AF2169" s="2"/>
      <c r="AG2169" s="2"/>
      <c r="AH2169" s="2"/>
      <c r="AI2169" s="2"/>
    </row>
    <row r="2170" spans="27:35" x14ac:dyDescent="0.25">
      <c r="AA2170" s="2"/>
      <c r="AF2170" s="2"/>
      <c r="AG2170" s="2"/>
      <c r="AH2170" s="2"/>
      <c r="AI2170" s="2"/>
    </row>
    <row r="2171" spans="27:35" x14ac:dyDescent="0.25">
      <c r="AA2171" s="2"/>
      <c r="AF2171" s="2"/>
      <c r="AG2171" s="2"/>
      <c r="AH2171" s="2"/>
      <c r="AI2171" s="2"/>
    </row>
    <row r="2172" spans="27:35" x14ac:dyDescent="0.25">
      <c r="AA2172" s="2"/>
      <c r="AF2172" s="2"/>
      <c r="AG2172" s="2"/>
      <c r="AH2172" s="2"/>
      <c r="AI2172" s="2"/>
    </row>
    <row r="2173" spans="27:35" x14ac:dyDescent="0.25">
      <c r="AA2173" s="2"/>
      <c r="AF2173" s="2"/>
      <c r="AG2173" s="2"/>
      <c r="AH2173" s="2"/>
      <c r="AI2173" s="2"/>
    </row>
    <row r="2174" spans="27:35" x14ac:dyDescent="0.25">
      <c r="AA2174" s="2"/>
      <c r="AF2174" s="2"/>
      <c r="AG2174" s="2"/>
      <c r="AH2174" s="2"/>
      <c r="AI2174" s="2"/>
    </row>
    <row r="2175" spans="27:35" x14ac:dyDescent="0.25">
      <c r="AA2175" s="2"/>
      <c r="AF2175" s="2"/>
      <c r="AG2175" s="2"/>
      <c r="AH2175" s="2"/>
      <c r="AI2175" s="2"/>
    </row>
    <row r="2176" spans="27:35" x14ac:dyDescent="0.25">
      <c r="AA2176" s="2"/>
      <c r="AF2176" s="2"/>
      <c r="AG2176" s="2"/>
      <c r="AH2176" s="2"/>
      <c r="AI2176" s="2"/>
    </row>
    <row r="2177" spans="27:35" x14ac:dyDescent="0.25">
      <c r="AA2177" s="2"/>
      <c r="AF2177" s="2"/>
      <c r="AG2177" s="2"/>
      <c r="AH2177" s="2"/>
      <c r="AI2177" s="2"/>
    </row>
    <row r="2178" spans="27:35" x14ac:dyDescent="0.25">
      <c r="AA2178" s="2"/>
      <c r="AF2178" s="2"/>
      <c r="AG2178" s="2"/>
      <c r="AH2178" s="2"/>
      <c r="AI2178" s="2"/>
    </row>
    <row r="2179" spans="27:35" x14ac:dyDescent="0.25">
      <c r="AA2179" s="2"/>
      <c r="AF2179" s="2"/>
      <c r="AG2179" s="2"/>
      <c r="AH2179" s="2"/>
      <c r="AI2179" s="2"/>
    </row>
    <row r="2180" spans="27:35" x14ac:dyDescent="0.25">
      <c r="AA2180" s="2"/>
      <c r="AF2180" s="2"/>
      <c r="AG2180" s="2"/>
      <c r="AH2180" s="2"/>
      <c r="AI2180" s="2"/>
    </row>
    <row r="2181" spans="27:35" x14ac:dyDescent="0.25">
      <c r="AA2181" s="2"/>
      <c r="AF2181" s="2"/>
      <c r="AG2181" s="2"/>
      <c r="AH2181" s="2"/>
      <c r="AI2181" s="2"/>
    </row>
    <row r="2182" spans="27:35" x14ac:dyDescent="0.25">
      <c r="AA2182" s="2"/>
      <c r="AF2182" s="2"/>
      <c r="AG2182" s="2"/>
      <c r="AH2182" s="2"/>
      <c r="AI2182" s="2"/>
    </row>
    <row r="2183" spans="27:35" x14ac:dyDescent="0.25">
      <c r="AA2183" s="2"/>
      <c r="AF2183" s="2"/>
      <c r="AG2183" s="2"/>
      <c r="AH2183" s="2"/>
      <c r="AI2183" s="2"/>
    </row>
    <row r="2184" spans="27:35" x14ac:dyDescent="0.25">
      <c r="AA2184" s="2"/>
      <c r="AF2184" s="2"/>
      <c r="AG2184" s="2"/>
      <c r="AH2184" s="2"/>
      <c r="AI2184" s="2"/>
    </row>
    <row r="2185" spans="27:35" x14ac:dyDescent="0.25">
      <c r="AA2185" s="2"/>
      <c r="AF2185" s="2"/>
      <c r="AG2185" s="2"/>
      <c r="AH2185" s="2"/>
      <c r="AI2185" s="2"/>
    </row>
    <row r="2186" spans="27:35" x14ac:dyDescent="0.25">
      <c r="AA2186" s="2"/>
      <c r="AF2186" s="2"/>
      <c r="AG2186" s="2"/>
      <c r="AH2186" s="2"/>
      <c r="AI2186" s="2"/>
    </row>
    <row r="2187" spans="27:35" x14ac:dyDescent="0.25">
      <c r="AA2187" s="2"/>
      <c r="AF2187" s="2"/>
      <c r="AG2187" s="2"/>
      <c r="AH2187" s="2"/>
      <c r="AI2187" s="2"/>
    </row>
    <row r="2188" spans="27:35" x14ac:dyDescent="0.25">
      <c r="AA2188" s="2"/>
      <c r="AF2188" s="2"/>
      <c r="AG2188" s="2"/>
      <c r="AH2188" s="2"/>
      <c r="AI2188" s="2"/>
    </row>
    <row r="2189" spans="27:35" x14ac:dyDescent="0.25">
      <c r="AA2189" s="2"/>
      <c r="AF2189" s="2"/>
      <c r="AG2189" s="2"/>
      <c r="AH2189" s="2"/>
      <c r="AI2189" s="2"/>
    </row>
    <row r="2190" spans="27:35" x14ac:dyDescent="0.25">
      <c r="AA2190" s="2"/>
      <c r="AF2190" s="2"/>
      <c r="AG2190" s="2"/>
      <c r="AH2190" s="2"/>
      <c r="AI2190" s="2"/>
    </row>
    <row r="2191" spans="27:35" x14ac:dyDescent="0.25">
      <c r="AA2191" s="2"/>
      <c r="AF2191" s="2"/>
      <c r="AG2191" s="2"/>
      <c r="AH2191" s="2"/>
      <c r="AI2191" s="2"/>
    </row>
    <row r="2192" spans="27:35" x14ac:dyDescent="0.25">
      <c r="AA2192" s="2"/>
      <c r="AF2192" s="2"/>
      <c r="AG2192" s="2"/>
      <c r="AH2192" s="2"/>
      <c r="AI2192" s="2"/>
    </row>
    <row r="2193" spans="27:35" x14ac:dyDescent="0.25">
      <c r="AA2193" s="2"/>
      <c r="AF2193" s="2"/>
      <c r="AG2193" s="2"/>
      <c r="AH2193" s="2"/>
      <c r="AI2193" s="2"/>
    </row>
    <row r="2194" spans="27:35" x14ac:dyDescent="0.25">
      <c r="AA2194" s="2"/>
      <c r="AF2194" s="2"/>
      <c r="AG2194" s="2"/>
      <c r="AH2194" s="2"/>
      <c r="AI2194" s="2"/>
    </row>
    <row r="2195" spans="27:35" x14ac:dyDescent="0.25">
      <c r="AA2195" s="2"/>
      <c r="AF2195" s="2"/>
      <c r="AG2195" s="2"/>
      <c r="AH2195" s="2"/>
      <c r="AI2195" s="2"/>
    </row>
    <row r="2196" spans="27:35" x14ac:dyDescent="0.25">
      <c r="AA2196" s="2"/>
      <c r="AF2196" s="2"/>
      <c r="AG2196" s="2"/>
      <c r="AH2196" s="2"/>
      <c r="AI2196" s="2"/>
    </row>
    <row r="2197" spans="27:35" x14ac:dyDescent="0.25">
      <c r="AA2197" s="2"/>
      <c r="AF2197" s="2"/>
      <c r="AG2197" s="2"/>
      <c r="AH2197" s="2"/>
      <c r="AI2197" s="2"/>
    </row>
    <row r="2198" spans="27:35" x14ac:dyDescent="0.25">
      <c r="AA2198" s="2"/>
      <c r="AF2198" s="2"/>
      <c r="AG2198" s="2"/>
      <c r="AH2198" s="2"/>
      <c r="AI2198" s="2"/>
    </row>
    <row r="2199" spans="27:35" x14ac:dyDescent="0.25">
      <c r="AA2199" s="2"/>
      <c r="AF2199" s="2"/>
      <c r="AG2199" s="2"/>
      <c r="AH2199" s="2"/>
      <c r="AI2199" s="2"/>
    </row>
    <row r="2200" spans="27:35" x14ac:dyDescent="0.25">
      <c r="AA2200" s="2"/>
      <c r="AF2200" s="2"/>
      <c r="AG2200" s="2"/>
      <c r="AH2200" s="2"/>
      <c r="AI2200" s="2"/>
    </row>
    <row r="2201" spans="27:35" x14ac:dyDescent="0.25">
      <c r="AA2201" s="2"/>
      <c r="AF2201" s="2"/>
      <c r="AG2201" s="2"/>
      <c r="AH2201" s="2"/>
      <c r="AI2201" s="2"/>
    </row>
    <row r="2202" spans="27:35" x14ac:dyDescent="0.25">
      <c r="AA2202" s="2"/>
      <c r="AF2202" s="2"/>
      <c r="AG2202" s="2"/>
      <c r="AH2202" s="2"/>
      <c r="AI2202" s="2"/>
    </row>
    <row r="2203" spans="27:35" x14ac:dyDescent="0.25">
      <c r="AA2203" s="2"/>
      <c r="AF2203" s="2"/>
      <c r="AG2203" s="2"/>
      <c r="AH2203" s="2"/>
      <c r="AI2203" s="2"/>
    </row>
    <row r="2204" spans="27:35" x14ac:dyDescent="0.25">
      <c r="AA2204" s="2"/>
      <c r="AF2204" s="2"/>
      <c r="AG2204" s="2"/>
      <c r="AH2204" s="2"/>
      <c r="AI2204" s="2"/>
    </row>
    <row r="2205" spans="27:35" x14ac:dyDescent="0.25">
      <c r="AA2205" s="2"/>
      <c r="AF2205" s="2"/>
      <c r="AG2205" s="2"/>
      <c r="AH2205" s="2"/>
      <c r="AI2205" s="2"/>
    </row>
    <row r="2206" spans="27:35" x14ac:dyDescent="0.25">
      <c r="AA2206" s="2"/>
      <c r="AF2206" s="2"/>
      <c r="AG2206" s="2"/>
      <c r="AH2206" s="2"/>
      <c r="AI2206" s="2"/>
    </row>
    <row r="2207" spans="27:35" x14ac:dyDescent="0.25">
      <c r="AA2207" s="2"/>
      <c r="AF2207" s="2"/>
      <c r="AG2207" s="2"/>
      <c r="AH2207" s="2"/>
      <c r="AI2207" s="2"/>
    </row>
    <row r="2208" spans="27:35" x14ac:dyDescent="0.25">
      <c r="AA2208" s="2"/>
      <c r="AF2208" s="2"/>
      <c r="AG2208" s="2"/>
      <c r="AH2208" s="2"/>
      <c r="AI2208" s="2"/>
    </row>
    <row r="2209" spans="27:35" x14ac:dyDescent="0.25">
      <c r="AA2209" s="2"/>
      <c r="AF2209" s="2"/>
      <c r="AG2209" s="2"/>
      <c r="AH2209" s="2"/>
      <c r="AI2209" s="2"/>
    </row>
    <row r="2210" spans="27:35" x14ac:dyDescent="0.25">
      <c r="AA2210" s="2"/>
      <c r="AF2210" s="2"/>
      <c r="AG2210" s="2"/>
      <c r="AH2210" s="2"/>
      <c r="AI2210" s="2"/>
    </row>
    <row r="2211" spans="27:35" x14ac:dyDescent="0.25">
      <c r="AA2211" s="2"/>
      <c r="AF2211" s="2"/>
      <c r="AG2211" s="2"/>
      <c r="AH2211" s="2"/>
      <c r="AI2211" s="2"/>
    </row>
    <row r="2212" spans="27:35" x14ac:dyDescent="0.25">
      <c r="AA2212" s="2"/>
      <c r="AF2212" s="2"/>
      <c r="AG2212" s="2"/>
      <c r="AH2212" s="2"/>
      <c r="AI2212" s="2"/>
    </row>
    <row r="2213" spans="27:35" x14ac:dyDescent="0.25">
      <c r="AA2213" s="2"/>
      <c r="AF2213" s="2"/>
      <c r="AG2213" s="2"/>
      <c r="AH2213" s="2"/>
      <c r="AI2213" s="2"/>
    </row>
    <row r="2214" spans="27:35" x14ac:dyDescent="0.25">
      <c r="AA2214" s="2"/>
      <c r="AF2214" s="2"/>
      <c r="AG2214" s="2"/>
      <c r="AH2214" s="2"/>
      <c r="AI2214" s="2"/>
    </row>
    <row r="2215" spans="27:35" x14ac:dyDescent="0.25">
      <c r="AA2215" s="2"/>
      <c r="AF2215" s="2"/>
      <c r="AG2215" s="2"/>
      <c r="AH2215" s="2"/>
      <c r="AI2215" s="2"/>
    </row>
    <row r="2216" spans="27:35" x14ac:dyDescent="0.25">
      <c r="AA2216" s="2"/>
      <c r="AF2216" s="2"/>
      <c r="AG2216" s="2"/>
      <c r="AH2216" s="2"/>
      <c r="AI2216" s="2"/>
    </row>
    <row r="2217" spans="27:35" x14ac:dyDescent="0.25">
      <c r="AA2217" s="2"/>
      <c r="AF2217" s="2"/>
      <c r="AG2217" s="2"/>
      <c r="AH2217" s="2"/>
      <c r="AI2217" s="2"/>
    </row>
    <row r="2218" spans="27:35" x14ac:dyDescent="0.25">
      <c r="AA2218" s="2"/>
      <c r="AF2218" s="2"/>
      <c r="AG2218" s="2"/>
      <c r="AH2218" s="2"/>
      <c r="AI2218" s="2"/>
    </row>
    <row r="2219" spans="27:35" x14ac:dyDescent="0.25">
      <c r="AA2219" s="2"/>
      <c r="AF2219" s="2"/>
      <c r="AG2219" s="2"/>
      <c r="AH2219" s="2"/>
      <c r="AI2219" s="2"/>
    </row>
    <row r="2220" spans="27:35" x14ac:dyDescent="0.25">
      <c r="AA2220" s="2"/>
      <c r="AF2220" s="2"/>
      <c r="AG2220" s="2"/>
      <c r="AH2220" s="2"/>
      <c r="AI2220" s="2"/>
    </row>
    <row r="2221" spans="27:35" x14ac:dyDescent="0.25">
      <c r="AA2221" s="2"/>
      <c r="AF2221" s="2"/>
      <c r="AG2221" s="2"/>
      <c r="AH2221" s="2"/>
      <c r="AI2221" s="2"/>
    </row>
    <row r="2222" spans="27:35" x14ac:dyDescent="0.25">
      <c r="AA2222" s="2"/>
      <c r="AF2222" s="2"/>
      <c r="AG2222" s="2"/>
      <c r="AH2222" s="2"/>
      <c r="AI2222" s="2"/>
    </row>
    <row r="2223" spans="27:35" x14ac:dyDescent="0.25">
      <c r="AA2223" s="2"/>
      <c r="AF2223" s="2"/>
      <c r="AG2223" s="2"/>
      <c r="AH2223" s="2"/>
      <c r="AI2223" s="2"/>
    </row>
    <row r="2224" spans="27:35" x14ac:dyDescent="0.25">
      <c r="AA2224" s="2"/>
      <c r="AF2224" s="2"/>
      <c r="AG2224" s="2"/>
      <c r="AH2224" s="2"/>
      <c r="AI2224" s="2"/>
    </row>
    <row r="2225" spans="27:35" x14ac:dyDescent="0.25">
      <c r="AA2225" s="2"/>
      <c r="AF2225" s="2"/>
      <c r="AG2225" s="2"/>
      <c r="AH2225" s="2"/>
      <c r="AI2225" s="2"/>
    </row>
    <row r="2226" spans="27:35" x14ac:dyDescent="0.25">
      <c r="AA2226" s="2"/>
      <c r="AF2226" s="2"/>
      <c r="AG2226" s="2"/>
      <c r="AH2226" s="2"/>
      <c r="AI2226" s="2"/>
    </row>
    <row r="2227" spans="27:35" x14ac:dyDescent="0.25">
      <c r="AA2227" s="2"/>
      <c r="AF2227" s="2"/>
      <c r="AG2227" s="2"/>
      <c r="AH2227" s="2"/>
      <c r="AI2227" s="2"/>
    </row>
    <row r="2228" spans="27:35" x14ac:dyDescent="0.25">
      <c r="AA2228" s="2"/>
      <c r="AF2228" s="2"/>
      <c r="AG2228" s="2"/>
      <c r="AH2228" s="2"/>
      <c r="AI2228" s="2"/>
    </row>
    <row r="2229" spans="27:35" x14ac:dyDescent="0.25">
      <c r="AA2229" s="2"/>
      <c r="AF2229" s="2"/>
      <c r="AG2229" s="2"/>
      <c r="AH2229" s="2"/>
      <c r="AI2229" s="2"/>
    </row>
    <row r="2230" spans="27:35" x14ac:dyDescent="0.25">
      <c r="AA2230" s="2"/>
      <c r="AF2230" s="2"/>
      <c r="AG2230" s="2"/>
      <c r="AH2230" s="2"/>
      <c r="AI2230" s="2"/>
    </row>
    <row r="2231" spans="27:35" x14ac:dyDescent="0.25">
      <c r="AA2231" s="2"/>
      <c r="AF2231" s="2"/>
      <c r="AG2231" s="2"/>
      <c r="AH2231" s="2"/>
      <c r="AI2231" s="2"/>
    </row>
    <row r="2232" spans="27:35" x14ac:dyDescent="0.25">
      <c r="AA2232" s="2"/>
      <c r="AF2232" s="2"/>
      <c r="AG2232" s="2"/>
      <c r="AH2232" s="2"/>
      <c r="AI2232" s="2"/>
    </row>
    <row r="2233" spans="27:35" x14ac:dyDescent="0.25">
      <c r="AA2233" s="2"/>
      <c r="AF2233" s="2"/>
      <c r="AG2233" s="2"/>
      <c r="AH2233" s="2"/>
      <c r="AI2233" s="2"/>
    </row>
    <row r="2234" spans="27:35" x14ac:dyDescent="0.25">
      <c r="AA2234" s="2"/>
      <c r="AF2234" s="2"/>
      <c r="AG2234" s="2"/>
      <c r="AH2234" s="2"/>
      <c r="AI2234" s="2"/>
    </row>
    <row r="2235" spans="27:35" x14ac:dyDescent="0.25">
      <c r="AA2235" s="2"/>
      <c r="AF2235" s="2"/>
      <c r="AG2235" s="2"/>
      <c r="AH2235" s="2"/>
      <c r="AI2235" s="2"/>
    </row>
    <row r="2236" spans="27:35" x14ac:dyDescent="0.25">
      <c r="AA2236" s="2"/>
      <c r="AF2236" s="2"/>
      <c r="AG2236" s="2"/>
      <c r="AH2236" s="2"/>
      <c r="AI2236" s="2"/>
    </row>
    <row r="2237" spans="27:35" x14ac:dyDescent="0.25">
      <c r="AA2237" s="2"/>
      <c r="AF2237" s="2"/>
      <c r="AG2237" s="2"/>
      <c r="AH2237" s="2"/>
      <c r="AI2237" s="2"/>
    </row>
    <row r="2238" spans="27:35" x14ac:dyDescent="0.25">
      <c r="AA2238" s="2"/>
      <c r="AF2238" s="2"/>
      <c r="AG2238" s="2"/>
      <c r="AH2238" s="2"/>
      <c r="AI2238" s="2"/>
    </row>
    <row r="2239" spans="27:35" x14ac:dyDescent="0.25">
      <c r="AA2239" s="2"/>
      <c r="AF2239" s="2"/>
      <c r="AG2239" s="2"/>
      <c r="AH2239" s="2"/>
      <c r="AI2239" s="2"/>
    </row>
    <row r="2240" spans="27:35" x14ac:dyDescent="0.25">
      <c r="AA2240" s="2"/>
      <c r="AF2240" s="2"/>
      <c r="AG2240" s="2"/>
      <c r="AH2240" s="2"/>
      <c r="AI2240" s="2"/>
    </row>
    <row r="2241" spans="27:35" x14ac:dyDescent="0.25">
      <c r="AA2241" s="2"/>
      <c r="AF2241" s="2"/>
      <c r="AG2241" s="2"/>
      <c r="AH2241" s="2"/>
      <c r="AI2241" s="2"/>
    </row>
    <row r="2242" spans="27:35" x14ac:dyDescent="0.25">
      <c r="AA2242" s="2"/>
      <c r="AF2242" s="2"/>
      <c r="AG2242" s="2"/>
      <c r="AH2242" s="2"/>
      <c r="AI2242" s="2"/>
    </row>
    <row r="2243" spans="27:35" x14ac:dyDescent="0.25">
      <c r="AA2243" s="2"/>
      <c r="AF2243" s="2"/>
      <c r="AG2243" s="2"/>
      <c r="AH2243" s="2"/>
      <c r="AI2243" s="2"/>
    </row>
    <row r="2244" spans="27:35" x14ac:dyDescent="0.25">
      <c r="AA2244" s="2"/>
      <c r="AF2244" s="2"/>
      <c r="AG2244" s="2"/>
      <c r="AH2244" s="2"/>
      <c r="AI2244" s="2"/>
    </row>
    <row r="2245" spans="27:35" x14ac:dyDescent="0.25">
      <c r="AA2245" s="2"/>
      <c r="AF2245" s="2"/>
      <c r="AG2245" s="2"/>
      <c r="AH2245" s="2"/>
      <c r="AI2245" s="2"/>
    </row>
    <row r="2246" spans="27:35" x14ac:dyDescent="0.25">
      <c r="AA2246" s="2"/>
      <c r="AF2246" s="2"/>
      <c r="AG2246" s="2"/>
      <c r="AH2246" s="2"/>
      <c r="AI2246" s="2"/>
    </row>
    <row r="2247" spans="27:35" x14ac:dyDescent="0.25">
      <c r="AA2247" s="2"/>
      <c r="AF2247" s="2"/>
      <c r="AG2247" s="2"/>
      <c r="AH2247" s="2"/>
      <c r="AI2247" s="2"/>
    </row>
    <row r="2248" spans="27:35" x14ac:dyDescent="0.25">
      <c r="AA2248" s="2"/>
      <c r="AF2248" s="2"/>
      <c r="AG2248" s="2"/>
      <c r="AH2248" s="2"/>
      <c r="AI2248" s="2"/>
    </row>
    <row r="2249" spans="27:35" x14ac:dyDescent="0.25">
      <c r="AA2249" s="2"/>
      <c r="AF2249" s="2"/>
      <c r="AG2249" s="2"/>
      <c r="AH2249" s="2"/>
      <c r="AI2249" s="2"/>
    </row>
    <row r="2250" spans="27:35" x14ac:dyDescent="0.25">
      <c r="AA2250" s="2"/>
      <c r="AF2250" s="2"/>
      <c r="AG2250" s="2"/>
      <c r="AH2250" s="2"/>
      <c r="AI2250" s="2"/>
    </row>
    <row r="2251" spans="27:35" x14ac:dyDescent="0.25">
      <c r="AA2251" s="2"/>
      <c r="AF2251" s="2"/>
      <c r="AG2251" s="2"/>
      <c r="AH2251" s="2"/>
      <c r="AI2251" s="2"/>
    </row>
    <row r="2252" spans="27:35" x14ac:dyDescent="0.25">
      <c r="AA2252" s="2"/>
      <c r="AF2252" s="2"/>
      <c r="AG2252" s="2"/>
      <c r="AH2252" s="2"/>
      <c r="AI2252" s="2"/>
    </row>
    <row r="2253" spans="27:35" x14ac:dyDescent="0.25">
      <c r="AA2253" s="2"/>
      <c r="AF2253" s="2"/>
      <c r="AG2253" s="2"/>
      <c r="AH2253" s="2"/>
      <c r="AI2253" s="2"/>
    </row>
    <row r="2254" spans="27:35" x14ac:dyDescent="0.25">
      <c r="AA2254" s="2"/>
      <c r="AF2254" s="2"/>
      <c r="AG2254" s="2"/>
      <c r="AH2254" s="2"/>
      <c r="AI2254" s="2"/>
    </row>
    <row r="2255" spans="27:35" x14ac:dyDescent="0.25">
      <c r="AA2255" s="2"/>
      <c r="AF2255" s="2"/>
      <c r="AG2255" s="2"/>
      <c r="AH2255" s="2"/>
      <c r="AI2255" s="2"/>
    </row>
    <row r="2256" spans="27:35" x14ac:dyDescent="0.25">
      <c r="AA2256" s="2"/>
      <c r="AF2256" s="2"/>
      <c r="AG2256" s="2"/>
      <c r="AH2256" s="2"/>
      <c r="AI2256" s="2"/>
    </row>
    <row r="2257" spans="27:35" x14ac:dyDescent="0.25">
      <c r="AA2257" s="2"/>
      <c r="AF2257" s="2"/>
      <c r="AG2257" s="2"/>
      <c r="AH2257" s="2"/>
      <c r="AI2257" s="2"/>
    </row>
    <row r="2258" spans="27:35" x14ac:dyDescent="0.25">
      <c r="AA2258" s="2"/>
      <c r="AF2258" s="2"/>
      <c r="AG2258" s="2"/>
      <c r="AH2258" s="2"/>
      <c r="AI2258" s="2"/>
    </row>
    <row r="2259" spans="27:35" x14ac:dyDescent="0.25">
      <c r="AA2259" s="2"/>
      <c r="AF2259" s="2"/>
      <c r="AG2259" s="2"/>
      <c r="AH2259" s="2"/>
      <c r="AI2259" s="2"/>
    </row>
    <row r="2260" spans="27:35" x14ac:dyDescent="0.25">
      <c r="AA2260" s="2"/>
      <c r="AF2260" s="2"/>
      <c r="AG2260" s="2"/>
      <c r="AH2260" s="2"/>
      <c r="AI2260" s="2"/>
    </row>
    <row r="2261" spans="27:35" x14ac:dyDescent="0.25">
      <c r="AA2261" s="2"/>
      <c r="AF2261" s="2"/>
      <c r="AG2261" s="2"/>
      <c r="AH2261" s="2"/>
      <c r="AI2261" s="2"/>
    </row>
    <row r="2262" spans="27:35" x14ac:dyDescent="0.25">
      <c r="AA2262" s="2"/>
      <c r="AF2262" s="2"/>
      <c r="AG2262" s="2"/>
      <c r="AH2262" s="2"/>
      <c r="AI2262" s="2"/>
    </row>
    <row r="2263" spans="27:35" x14ac:dyDescent="0.25">
      <c r="AA2263" s="2"/>
      <c r="AF2263" s="2"/>
      <c r="AG2263" s="2"/>
      <c r="AH2263" s="2"/>
      <c r="AI2263" s="2"/>
    </row>
    <row r="2264" spans="27:35" x14ac:dyDescent="0.25">
      <c r="AA2264" s="2"/>
      <c r="AF2264" s="2"/>
      <c r="AG2264" s="2"/>
      <c r="AH2264" s="2"/>
      <c r="AI2264" s="2"/>
    </row>
    <row r="2265" spans="27:35" x14ac:dyDescent="0.25">
      <c r="AA2265" s="2"/>
      <c r="AF2265" s="2"/>
      <c r="AG2265" s="2"/>
      <c r="AH2265" s="2"/>
      <c r="AI2265" s="2"/>
    </row>
    <row r="2266" spans="27:35" x14ac:dyDescent="0.25">
      <c r="AA2266" s="2"/>
      <c r="AF2266" s="2"/>
      <c r="AG2266" s="2"/>
      <c r="AH2266" s="2"/>
      <c r="AI2266" s="2"/>
    </row>
    <row r="2267" spans="27:35" x14ac:dyDescent="0.25">
      <c r="AA2267" s="2"/>
      <c r="AF2267" s="2"/>
      <c r="AG2267" s="2"/>
      <c r="AH2267" s="2"/>
      <c r="AI2267" s="2"/>
    </row>
    <row r="2268" spans="27:35" x14ac:dyDescent="0.25">
      <c r="AA2268" s="2"/>
      <c r="AF2268" s="2"/>
      <c r="AG2268" s="2"/>
      <c r="AH2268" s="2"/>
      <c r="AI2268" s="2"/>
    </row>
    <row r="2269" spans="27:35" x14ac:dyDescent="0.25">
      <c r="AA2269" s="2"/>
      <c r="AF2269" s="2"/>
      <c r="AG2269" s="2"/>
      <c r="AH2269" s="2"/>
      <c r="AI2269" s="2"/>
    </row>
    <row r="2270" spans="27:35" x14ac:dyDescent="0.25">
      <c r="AA2270" s="2"/>
      <c r="AF2270" s="2"/>
      <c r="AG2270" s="2"/>
      <c r="AH2270" s="2"/>
      <c r="AI2270" s="2"/>
    </row>
    <row r="2271" spans="27:35" x14ac:dyDescent="0.25">
      <c r="AA2271" s="2"/>
      <c r="AF2271" s="2"/>
      <c r="AG2271" s="2"/>
      <c r="AH2271" s="2"/>
      <c r="AI2271" s="2"/>
    </row>
    <row r="2272" spans="27:35" x14ac:dyDescent="0.25">
      <c r="AA2272" s="2"/>
      <c r="AF2272" s="2"/>
      <c r="AG2272" s="2"/>
      <c r="AH2272" s="2"/>
      <c r="AI2272" s="2"/>
    </row>
    <row r="2273" spans="27:35" x14ac:dyDescent="0.25">
      <c r="AA2273" s="2"/>
      <c r="AF2273" s="2"/>
      <c r="AG2273" s="2"/>
      <c r="AH2273" s="2"/>
      <c r="AI2273" s="2"/>
    </row>
    <row r="2274" spans="27:35" x14ac:dyDescent="0.25">
      <c r="AA2274" s="2"/>
      <c r="AF2274" s="2"/>
      <c r="AG2274" s="2"/>
      <c r="AH2274" s="2"/>
      <c r="AI2274" s="2"/>
    </row>
    <row r="2275" spans="27:35" x14ac:dyDescent="0.25">
      <c r="AA2275" s="2"/>
      <c r="AF2275" s="2"/>
      <c r="AG2275" s="2"/>
      <c r="AH2275" s="2"/>
      <c r="AI2275" s="2"/>
    </row>
    <row r="2276" spans="27:35" x14ac:dyDescent="0.25">
      <c r="AA2276" s="2"/>
      <c r="AF2276" s="2"/>
      <c r="AG2276" s="2"/>
      <c r="AH2276" s="2"/>
      <c r="AI2276" s="2"/>
    </row>
    <row r="2277" spans="27:35" x14ac:dyDescent="0.25">
      <c r="AA2277" s="2"/>
      <c r="AF2277" s="2"/>
      <c r="AG2277" s="2"/>
      <c r="AH2277" s="2"/>
      <c r="AI2277" s="2"/>
    </row>
    <row r="2278" spans="27:35" x14ac:dyDescent="0.25">
      <c r="AA2278" s="2"/>
      <c r="AF2278" s="2"/>
      <c r="AG2278" s="2"/>
      <c r="AH2278" s="2"/>
      <c r="AI2278" s="2"/>
    </row>
    <row r="2279" spans="27:35" x14ac:dyDescent="0.25">
      <c r="AA2279" s="2"/>
      <c r="AF2279" s="2"/>
      <c r="AG2279" s="2"/>
      <c r="AH2279" s="2"/>
      <c r="AI2279" s="2"/>
    </row>
    <row r="2280" spans="27:35" x14ac:dyDescent="0.25">
      <c r="AA2280" s="2"/>
      <c r="AF2280" s="2"/>
      <c r="AG2280" s="2"/>
      <c r="AH2280" s="2"/>
      <c r="AI2280" s="2"/>
    </row>
    <row r="2281" spans="27:35" x14ac:dyDescent="0.25">
      <c r="AA2281" s="2"/>
      <c r="AF2281" s="2"/>
      <c r="AG2281" s="2"/>
      <c r="AH2281" s="2"/>
      <c r="AI2281" s="2"/>
    </row>
    <row r="2282" spans="27:35" x14ac:dyDescent="0.25">
      <c r="AA2282" s="2"/>
      <c r="AF2282" s="2"/>
      <c r="AG2282" s="2"/>
      <c r="AH2282" s="2"/>
      <c r="AI2282" s="2"/>
    </row>
    <row r="2283" spans="27:35" x14ac:dyDescent="0.25">
      <c r="AA2283" s="2"/>
      <c r="AF2283" s="2"/>
      <c r="AG2283" s="2"/>
      <c r="AH2283" s="2"/>
      <c r="AI2283" s="2"/>
    </row>
    <row r="2284" spans="27:35" x14ac:dyDescent="0.25">
      <c r="AA2284" s="2"/>
      <c r="AF2284" s="2"/>
      <c r="AG2284" s="2"/>
      <c r="AH2284" s="2"/>
      <c r="AI2284" s="2"/>
    </row>
    <row r="2285" spans="27:35" x14ac:dyDescent="0.25">
      <c r="AA2285" s="2"/>
      <c r="AF2285" s="2"/>
      <c r="AG2285" s="2"/>
      <c r="AH2285" s="2"/>
      <c r="AI2285" s="2"/>
    </row>
    <row r="2286" spans="27:35" x14ac:dyDescent="0.25">
      <c r="AA2286" s="2"/>
      <c r="AF2286" s="2"/>
      <c r="AG2286" s="2"/>
      <c r="AH2286" s="2"/>
      <c r="AI2286" s="2"/>
    </row>
    <row r="2287" spans="27:35" x14ac:dyDescent="0.25">
      <c r="AA2287" s="2"/>
      <c r="AF2287" s="2"/>
      <c r="AG2287" s="2"/>
      <c r="AH2287" s="2"/>
      <c r="AI2287" s="2"/>
    </row>
    <row r="2288" spans="27:35" x14ac:dyDescent="0.25">
      <c r="AA2288" s="2"/>
      <c r="AF2288" s="2"/>
      <c r="AG2288" s="2"/>
      <c r="AH2288" s="2"/>
      <c r="AI2288" s="2"/>
    </row>
    <row r="2289" spans="27:35" x14ac:dyDescent="0.25">
      <c r="AA2289" s="2"/>
      <c r="AF2289" s="2"/>
      <c r="AG2289" s="2"/>
      <c r="AH2289" s="2"/>
      <c r="AI2289" s="2"/>
    </row>
    <row r="2290" spans="27:35" x14ac:dyDescent="0.25">
      <c r="AA2290" s="2"/>
      <c r="AF2290" s="2"/>
      <c r="AG2290" s="2"/>
      <c r="AH2290" s="2"/>
      <c r="AI2290" s="2"/>
    </row>
    <row r="2291" spans="27:35" x14ac:dyDescent="0.25">
      <c r="AA2291" s="2"/>
      <c r="AF2291" s="2"/>
      <c r="AG2291" s="2"/>
      <c r="AH2291" s="2"/>
      <c r="AI2291" s="2"/>
    </row>
    <row r="2292" spans="27:35" x14ac:dyDescent="0.25">
      <c r="AA2292" s="2"/>
      <c r="AF2292" s="2"/>
      <c r="AG2292" s="2"/>
      <c r="AH2292" s="2"/>
      <c r="AI2292" s="2"/>
    </row>
    <row r="2293" spans="27:35" x14ac:dyDescent="0.25">
      <c r="AA2293" s="2"/>
      <c r="AF2293" s="2"/>
      <c r="AG2293" s="2"/>
      <c r="AH2293" s="2"/>
      <c r="AI2293" s="2"/>
    </row>
    <row r="2294" spans="27:35" x14ac:dyDescent="0.25">
      <c r="AA2294" s="2"/>
      <c r="AF2294" s="2"/>
      <c r="AG2294" s="2"/>
      <c r="AH2294" s="2"/>
      <c r="AI2294" s="2"/>
    </row>
    <row r="2295" spans="27:35" x14ac:dyDescent="0.25">
      <c r="AA2295" s="2"/>
      <c r="AF2295" s="2"/>
      <c r="AG2295" s="2"/>
      <c r="AH2295" s="2"/>
      <c r="AI2295" s="2"/>
    </row>
    <row r="2296" spans="27:35" x14ac:dyDescent="0.25">
      <c r="AA2296" s="2"/>
      <c r="AF2296" s="2"/>
      <c r="AG2296" s="2"/>
      <c r="AH2296" s="2"/>
      <c r="AI2296" s="2"/>
    </row>
    <row r="2297" spans="27:35" x14ac:dyDescent="0.25">
      <c r="AA2297" s="2"/>
      <c r="AF2297" s="2"/>
      <c r="AG2297" s="2"/>
      <c r="AH2297" s="2"/>
      <c r="AI2297" s="2"/>
    </row>
    <row r="2298" spans="27:35" x14ac:dyDescent="0.25">
      <c r="AA2298" s="2"/>
      <c r="AF2298" s="2"/>
      <c r="AG2298" s="2"/>
      <c r="AH2298" s="2"/>
      <c r="AI2298" s="2"/>
    </row>
    <row r="2299" spans="27:35" x14ac:dyDescent="0.25">
      <c r="AA2299" s="2"/>
      <c r="AF2299" s="2"/>
      <c r="AG2299" s="2"/>
      <c r="AH2299" s="2"/>
      <c r="AI2299" s="2"/>
    </row>
    <row r="2300" spans="27:35" x14ac:dyDescent="0.25">
      <c r="AA2300" s="2"/>
      <c r="AF2300" s="2"/>
      <c r="AG2300" s="2"/>
      <c r="AH2300" s="2"/>
      <c r="AI2300" s="2"/>
    </row>
    <row r="2301" spans="27:35" x14ac:dyDescent="0.25">
      <c r="AA2301" s="2"/>
      <c r="AF2301" s="2"/>
      <c r="AG2301" s="2"/>
      <c r="AH2301" s="2"/>
      <c r="AI2301" s="2"/>
    </row>
    <row r="2302" spans="27:35" x14ac:dyDescent="0.25">
      <c r="AA2302" s="2"/>
      <c r="AF2302" s="2"/>
      <c r="AG2302" s="2"/>
      <c r="AH2302" s="2"/>
      <c r="AI2302" s="2"/>
    </row>
    <row r="2303" spans="27:35" x14ac:dyDescent="0.25">
      <c r="AA2303" s="2"/>
      <c r="AF2303" s="2"/>
      <c r="AG2303" s="2"/>
      <c r="AH2303" s="2"/>
      <c r="AI2303" s="2"/>
    </row>
    <row r="2304" spans="27:35" x14ac:dyDescent="0.25">
      <c r="AA2304" s="2"/>
      <c r="AF2304" s="2"/>
      <c r="AG2304" s="2"/>
      <c r="AH2304" s="2"/>
      <c r="AI2304" s="2"/>
    </row>
    <row r="2305" spans="27:35" x14ac:dyDescent="0.25">
      <c r="AA2305" s="2"/>
      <c r="AF2305" s="2"/>
      <c r="AG2305" s="2"/>
      <c r="AH2305" s="2"/>
      <c r="AI2305" s="2"/>
    </row>
    <row r="2306" spans="27:35" x14ac:dyDescent="0.25">
      <c r="AA2306" s="2"/>
      <c r="AF2306" s="2"/>
      <c r="AG2306" s="2"/>
      <c r="AH2306" s="2"/>
      <c r="AI2306" s="2"/>
    </row>
    <row r="2307" spans="27:35" x14ac:dyDescent="0.25">
      <c r="AA2307" s="2"/>
      <c r="AF2307" s="2"/>
      <c r="AG2307" s="2"/>
      <c r="AH2307" s="2"/>
      <c r="AI2307" s="2"/>
    </row>
    <row r="2308" spans="27:35" x14ac:dyDescent="0.25">
      <c r="AA2308" s="2"/>
      <c r="AF2308" s="2"/>
      <c r="AG2308" s="2"/>
      <c r="AH2308" s="2"/>
      <c r="AI2308" s="2"/>
    </row>
    <row r="2309" spans="27:35" x14ac:dyDescent="0.25">
      <c r="AA2309" s="2"/>
      <c r="AF2309" s="2"/>
      <c r="AG2309" s="2"/>
      <c r="AH2309" s="2"/>
      <c r="AI2309" s="2"/>
    </row>
    <row r="2310" spans="27:35" x14ac:dyDescent="0.25">
      <c r="AA2310" s="2"/>
      <c r="AF2310" s="2"/>
      <c r="AG2310" s="2"/>
      <c r="AH2310" s="2"/>
      <c r="AI2310" s="2"/>
    </row>
    <row r="2311" spans="27:35" x14ac:dyDescent="0.25">
      <c r="AA2311" s="2"/>
      <c r="AF2311" s="2"/>
      <c r="AG2311" s="2"/>
      <c r="AH2311" s="2"/>
      <c r="AI2311" s="2"/>
    </row>
    <row r="2312" spans="27:35" x14ac:dyDescent="0.25">
      <c r="AA2312" s="2"/>
      <c r="AF2312" s="2"/>
      <c r="AG2312" s="2"/>
      <c r="AH2312" s="2"/>
      <c r="AI2312" s="2"/>
    </row>
    <row r="2313" spans="27:35" x14ac:dyDescent="0.25">
      <c r="AA2313" s="2"/>
      <c r="AF2313" s="2"/>
      <c r="AG2313" s="2"/>
      <c r="AH2313" s="2"/>
      <c r="AI2313" s="2"/>
    </row>
    <row r="2314" spans="27:35" x14ac:dyDescent="0.25">
      <c r="AA2314" s="2"/>
      <c r="AF2314" s="2"/>
      <c r="AG2314" s="2"/>
      <c r="AH2314" s="2"/>
      <c r="AI2314" s="2"/>
    </row>
    <row r="2315" spans="27:35" x14ac:dyDescent="0.25">
      <c r="AA2315" s="2"/>
      <c r="AF2315" s="2"/>
      <c r="AG2315" s="2"/>
      <c r="AH2315" s="2"/>
      <c r="AI2315" s="2"/>
    </row>
    <row r="2316" spans="27:35" x14ac:dyDescent="0.25">
      <c r="AA2316" s="2"/>
      <c r="AF2316" s="2"/>
      <c r="AG2316" s="2"/>
      <c r="AH2316" s="2"/>
      <c r="AI2316" s="2"/>
    </row>
    <row r="2317" spans="27:35" x14ac:dyDescent="0.25">
      <c r="AA2317" s="2"/>
      <c r="AF2317" s="2"/>
      <c r="AG2317" s="2"/>
      <c r="AH2317" s="2"/>
      <c r="AI2317" s="2"/>
    </row>
    <row r="2318" spans="27:35" x14ac:dyDescent="0.25">
      <c r="AA2318" s="2"/>
      <c r="AF2318" s="2"/>
      <c r="AG2318" s="2"/>
      <c r="AH2318" s="2"/>
      <c r="AI2318" s="2"/>
    </row>
    <row r="2319" spans="27:35" x14ac:dyDescent="0.25">
      <c r="AA2319" s="2"/>
      <c r="AF2319" s="2"/>
      <c r="AG2319" s="2"/>
      <c r="AH2319" s="2"/>
      <c r="AI2319" s="2"/>
    </row>
    <row r="2320" spans="27:35" x14ac:dyDescent="0.25">
      <c r="AA2320" s="2"/>
      <c r="AF2320" s="2"/>
      <c r="AG2320" s="2"/>
      <c r="AH2320" s="2"/>
      <c r="AI2320" s="2"/>
    </row>
    <row r="2321" spans="27:35" x14ac:dyDescent="0.25">
      <c r="AA2321" s="2"/>
      <c r="AF2321" s="2"/>
      <c r="AG2321" s="2"/>
      <c r="AH2321" s="2"/>
      <c r="AI2321" s="2"/>
    </row>
    <row r="2322" spans="27:35" x14ac:dyDescent="0.25">
      <c r="AA2322" s="2"/>
      <c r="AF2322" s="2"/>
      <c r="AG2322" s="2"/>
      <c r="AH2322" s="2"/>
      <c r="AI2322" s="2"/>
    </row>
    <row r="2323" spans="27:35" x14ac:dyDescent="0.25">
      <c r="AA2323" s="2"/>
      <c r="AF2323" s="2"/>
      <c r="AG2323" s="2"/>
      <c r="AH2323" s="2"/>
      <c r="AI2323" s="2"/>
    </row>
    <row r="2324" spans="27:35" x14ac:dyDescent="0.25">
      <c r="AA2324" s="2"/>
      <c r="AF2324" s="2"/>
      <c r="AG2324" s="2"/>
      <c r="AH2324" s="2"/>
      <c r="AI2324" s="2"/>
    </row>
    <row r="2325" spans="27:35" x14ac:dyDescent="0.25">
      <c r="AA2325" s="2"/>
      <c r="AF2325" s="2"/>
      <c r="AG2325" s="2"/>
      <c r="AH2325" s="2"/>
      <c r="AI2325" s="2"/>
    </row>
    <row r="2326" spans="27:35" x14ac:dyDescent="0.25">
      <c r="AA2326" s="2"/>
      <c r="AF2326" s="2"/>
      <c r="AG2326" s="2"/>
      <c r="AH2326" s="2"/>
      <c r="AI2326" s="2"/>
    </row>
    <row r="2327" spans="27:35" x14ac:dyDescent="0.25">
      <c r="AA2327" s="2"/>
      <c r="AF2327" s="2"/>
      <c r="AG2327" s="2"/>
      <c r="AH2327" s="2"/>
      <c r="AI2327" s="2"/>
    </row>
    <row r="2328" spans="27:35" x14ac:dyDescent="0.25">
      <c r="AA2328" s="2"/>
      <c r="AF2328" s="2"/>
      <c r="AG2328" s="2"/>
      <c r="AH2328" s="2"/>
      <c r="AI2328" s="2"/>
    </row>
    <row r="2329" spans="27:35" x14ac:dyDescent="0.25">
      <c r="AA2329" s="2"/>
      <c r="AF2329" s="2"/>
      <c r="AG2329" s="2"/>
      <c r="AH2329" s="2"/>
      <c r="AI2329" s="2"/>
    </row>
    <row r="2330" spans="27:35" x14ac:dyDescent="0.25">
      <c r="AA2330" s="2"/>
      <c r="AF2330" s="2"/>
      <c r="AG2330" s="2"/>
      <c r="AH2330" s="2"/>
      <c r="AI2330" s="2"/>
    </row>
    <row r="2331" spans="27:35" x14ac:dyDescent="0.25">
      <c r="AA2331" s="2"/>
      <c r="AF2331" s="2"/>
      <c r="AG2331" s="2"/>
      <c r="AH2331" s="2"/>
      <c r="AI2331" s="2"/>
    </row>
    <row r="2332" spans="27:35" x14ac:dyDescent="0.25">
      <c r="AA2332" s="2"/>
      <c r="AF2332" s="2"/>
      <c r="AG2332" s="2"/>
      <c r="AH2332" s="2"/>
      <c r="AI2332" s="2"/>
    </row>
    <row r="2333" spans="27:35" x14ac:dyDescent="0.25">
      <c r="AA2333" s="2"/>
      <c r="AF2333" s="2"/>
      <c r="AG2333" s="2"/>
      <c r="AH2333" s="2"/>
      <c r="AI2333" s="2"/>
    </row>
    <row r="2334" spans="27:35" x14ac:dyDescent="0.25">
      <c r="AA2334" s="2"/>
      <c r="AF2334" s="2"/>
      <c r="AG2334" s="2"/>
      <c r="AH2334" s="2"/>
      <c r="AI2334" s="2"/>
    </row>
    <row r="2335" spans="27:35" x14ac:dyDescent="0.25">
      <c r="AA2335" s="2"/>
      <c r="AF2335" s="2"/>
      <c r="AG2335" s="2"/>
      <c r="AH2335" s="2"/>
      <c r="AI2335" s="2"/>
    </row>
    <row r="2336" spans="27:35" x14ac:dyDescent="0.25">
      <c r="AA2336" s="2"/>
      <c r="AF2336" s="2"/>
      <c r="AG2336" s="2"/>
      <c r="AH2336" s="2"/>
      <c r="AI2336" s="2"/>
    </row>
    <row r="2337" spans="27:35" x14ac:dyDescent="0.25">
      <c r="AA2337" s="2"/>
      <c r="AF2337" s="2"/>
      <c r="AG2337" s="2"/>
      <c r="AH2337" s="2"/>
      <c r="AI2337" s="2"/>
    </row>
    <row r="2338" spans="27:35" x14ac:dyDescent="0.25">
      <c r="AA2338" s="2"/>
      <c r="AF2338" s="2"/>
      <c r="AG2338" s="2"/>
      <c r="AH2338" s="2"/>
      <c r="AI2338" s="2"/>
    </row>
    <row r="2339" spans="27:35" x14ac:dyDescent="0.25">
      <c r="AA2339" s="2"/>
      <c r="AF2339" s="2"/>
      <c r="AG2339" s="2"/>
      <c r="AH2339" s="2"/>
      <c r="AI2339" s="2"/>
    </row>
    <row r="2340" spans="27:35" x14ac:dyDescent="0.25">
      <c r="AA2340" s="2"/>
      <c r="AF2340" s="2"/>
      <c r="AG2340" s="2"/>
      <c r="AH2340" s="2"/>
      <c r="AI2340" s="2"/>
    </row>
    <row r="2341" spans="27:35" x14ac:dyDescent="0.25">
      <c r="AA2341" s="2"/>
      <c r="AF2341" s="2"/>
      <c r="AG2341" s="2"/>
      <c r="AH2341" s="2"/>
      <c r="AI2341" s="2"/>
    </row>
    <row r="2342" spans="27:35" x14ac:dyDescent="0.25">
      <c r="AA2342" s="2"/>
      <c r="AF2342" s="2"/>
      <c r="AG2342" s="2"/>
      <c r="AH2342" s="2"/>
      <c r="AI2342" s="2"/>
    </row>
    <row r="2343" spans="27:35" x14ac:dyDescent="0.25">
      <c r="AA2343" s="2"/>
      <c r="AF2343" s="2"/>
      <c r="AG2343" s="2"/>
      <c r="AH2343" s="2"/>
      <c r="AI2343" s="2"/>
    </row>
    <row r="2344" spans="27:35" x14ac:dyDescent="0.25">
      <c r="AA2344" s="2"/>
      <c r="AF2344" s="2"/>
      <c r="AG2344" s="2"/>
      <c r="AH2344" s="2"/>
      <c r="AI2344" s="2"/>
    </row>
    <row r="2345" spans="27:35" x14ac:dyDescent="0.25">
      <c r="AA2345" s="2"/>
      <c r="AF2345" s="2"/>
      <c r="AG2345" s="2"/>
      <c r="AH2345" s="2"/>
      <c r="AI2345" s="2"/>
    </row>
    <row r="2346" spans="27:35" x14ac:dyDescent="0.25">
      <c r="AA2346" s="2"/>
      <c r="AF2346" s="2"/>
      <c r="AG2346" s="2"/>
      <c r="AH2346" s="2"/>
      <c r="AI2346" s="2"/>
    </row>
    <row r="2347" spans="27:35" x14ac:dyDescent="0.25">
      <c r="AA2347" s="2"/>
      <c r="AF2347" s="2"/>
      <c r="AG2347" s="2"/>
      <c r="AH2347" s="2"/>
      <c r="AI2347" s="2"/>
    </row>
    <row r="2348" spans="27:35" x14ac:dyDescent="0.25">
      <c r="AA2348" s="2"/>
      <c r="AF2348" s="2"/>
      <c r="AG2348" s="2"/>
      <c r="AH2348" s="2"/>
      <c r="AI2348" s="2"/>
    </row>
    <row r="2349" spans="27:35" x14ac:dyDescent="0.25">
      <c r="AA2349" s="2"/>
      <c r="AF2349" s="2"/>
      <c r="AG2349" s="2"/>
      <c r="AH2349" s="2"/>
      <c r="AI2349" s="2"/>
    </row>
    <row r="2350" spans="27:35" x14ac:dyDescent="0.25">
      <c r="AA2350" s="2"/>
      <c r="AF2350" s="2"/>
      <c r="AG2350" s="2"/>
      <c r="AH2350" s="2"/>
      <c r="AI2350" s="2"/>
    </row>
    <row r="2351" spans="27:35" x14ac:dyDescent="0.25">
      <c r="AA2351" s="2"/>
      <c r="AF2351" s="2"/>
      <c r="AG2351" s="2"/>
      <c r="AH2351" s="2"/>
      <c r="AI2351" s="2"/>
    </row>
    <row r="2352" spans="27:35" x14ac:dyDescent="0.25">
      <c r="AA2352" s="2"/>
      <c r="AF2352" s="2"/>
      <c r="AG2352" s="2"/>
      <c r="AH2352" s="2"/>
      <c r="AI2352" s="2"/>
    </row>
    <row r="2353" spans="27:35" x14ac:dyDescent="0.25">
      <c r="AA2353" s="2"/>
      <c r="AF2353" s="2"/>
      <c r="AG2353" s="2"/>
      <c r="AH2353" s="2"/>
      <c r="AI2353" s="2"/>
    </row>
    <row r="2354" spans="27:35" x14ac:dyDescent="0.25">
      <c r="AA2354" s="2"/>
      <c r="AF2354" s="2"/>
      <c r="AG2354" s="2"/>
      <c r="AH2354" s="2"/>
      <c r="AI2354" s="2"/>
    </row>
    <row r="2355" spans="27:35" x14ac:dyDescent="0.25">
      <c r="AA2355" s="2"/>
      <c r="AF2355" s="2"/>
      <c r="AG2355" s="2"/>
      <c r="AH2355" s="2"/>
      <c r="AI2355" s="2"/>
    </row>
    <row r="2356" spans="27:35" x14ac:dyDescent="0.25">
      <c r="AA2356" s="2"/>
      <c r="AF2356" s="2"/>
      <c r="AG2356" s="2"/>
      <c r="AH2356" s="2"/>
      <c r="AI2356" s="2"/>
    </row>
    <row r="2357" spans="27:35" x14ac:dyDescent="0.25">
      <c r="AA2357" s="2"/>
      <c r="AF2357" s="2"/>
      <c r="AG2357" s="2"/>
      <c r="AH2357" s="2"/>
      <c r="AI2357" s="2"/>
    </row>
    <row r="2358" spans="27:35" x14ac:dyDescent="0.25">
      <c r="AA2358" s="2"/>
      <c r="AF2358" s="2"/>
      <c r="AG2358" s="2"/>
      <c r="AH2358" s="2"/>
      <c r="AI2358" s="2"/>
    </row>
    <row r="2359" spans="27:35" x14ac:dyDescent="0.25">
      <c r="AA2359" s="2"/>
      <c r="AF2359" s="2"/>
      <c r="AG2359" s="2"/>
      <c r="AH2359" s="2"/>
      <c r="AI2359" s="2"/>
    </row>
    <row r="2360" spans="27:35" x14ac:dyDescent="0.25">
      <c r="AA2360" s="2"/>
      <c r="AF2360" s="2"/>
      <c r="AG2360" s="2"/>
      <c r="AH2360" s="2"/>
      <c r="AI2360" s="2"/>
    </row>
    <row r="2361" spans="27:35" x14ac:dyDescent="0.25">
      <c r="AA2361" s="2"/>
      <c r="AF2361" s="2"/>
      <c r="AG2361" s="2"/>
      <c r="AH2361" s="2"/>
      <c r="AI2361" s="2"/>
    </row>
    <row r="2362" spans="27:35" x14ac:dyDescent="0.25">
      <c r="AA2362" s="2"/>
      <c r="AF2362" s="2"/>
      <c r="AG2362" s="2"/>
      <c r="AH2362" s="2"/>
      <c r="AI2362" s="2"/>
    </row>
    <row r="2363" spans="27:35" x14ac:dyDescent="0.25">
      <c r="AA2363" s="2"/>
      <c r="AF2363" s="2"/>
      <c r="AG2363" s="2"/>
      <c r="AH2363" s="2"/>
      <c r="AI2363" s="2"/>
    </row>
    <row r="2364" spans="27:35" x14ac:dyDescent="0.25">
      <c r="AA2364" s="2"/>
      <c r="AF2364" s="2"/>
      <c r="AG2364" s="2"/>
      <c r="AH2364" s="2"/>
      <c r="AI2364" s="2"/>
    </row>
    <row r="2365" spans="27:35" x14ac:dyDescent="0.25">
      <c r="AA2365" s="2"/>
      <c r="AF2365" s="2"/>
      <c r="AG2365" s="2"/>
      <c r="AH2365" s="2"/>
      <c r="AI2365" s="2"/>
    </row>
    <row r="2366" spans="27:35" x14ac:dyDescent="0.25">
      <c r="AA2366" s="2"/>
      <c r="AF2366" s="2"/>
      <c r="AG2366" s="2"/>
      <c r="AH2366" s="2"/>
      <c r="AI2366" s="2"/>
    </row>
    <row r="2367" spans="27:35" x14ac:dyDescent="0.25">
      <c r="AA2367" s="2"/>
      <c r="AF2367" s="2"/>
      <c r="AG2367" s="2"/>
      <c r="AH2367" s="2"/>
      <c r="AI2367" s="2"/>
    </row>
    <row r="2368" spans="27:35" x14ac:dyDescent="0.25">
      <c r="AA2368" s="2"/>
      <c r="AF2368" s="2"/>
      <c r="AG2368" s="2"/>
      <c r="AH2368" s="2"/>
      <c r="AI2368" s="2"/>
    </row>
    <row r="2369" spans="27:35" x14ac:dyDescent="0.25">
      <c r="AA2369" s="2"/>
      <c r="AF2369" s="2"/>
      <c r="AG2369" s="2"/>
      <c r="AH2369" s="2"/>
      <c r="AI2369" s="2"/>
    </row>
    <row r="2370" spans="27:35" x14ac:dyDescent="0.25">
      <c r="AA2370" s="2"/>
      <c r="AF2370" s="2"/>
      <c r="AG2370" s="2"/>
      <c r="AH2370" s="2"/>
      <c r="AI2370" s="2"/>
    </row>
    <row r="2371" spans="27:35" x14ac:dyDescent="0.25">
      <c r="AA2371" s="2"/>
      <c r="AF2371" s="2"/>
      <c r="AG2371" s="2"/>
      <c r="AH2371" s="2"/>
      <c r="AI2371" s="2"/>
    </row>
    <row r="2372" spans="27:35" x14ac:dyDescent="0.25">
      <c r="AA2372" s="2"/>
      <c r="AF2372" s="2"/>
      <c r="AG2372" s="2"/>
      <c r="AH2372" s="2"/>
      <c r="AI2372" s="2"/>
    </row>
    <row r="2373" spans="27:35" x14ac:dyDescent="0.25">
      <c r="AA2373" s="2"/>
      <c r="AF2373" s="2"/>
      <c r="AG2373" s="2"/>
      <c r="AH2373" s="2"/>
      <c r="AI2373" s="2"/>
    </row>
    <row r="2374" spans="27:35" x14ac:dyDescent="0.25">
      <c r="AA2374" s="2"/>
      <c r="AF2374" s="2"/>
      <c r="AG2374" s="2"/>
      <c r="AH2374" s="2"/>
      <c r="AI2374" s="2"/>
    </row>
    <row r="2375" spans="27:35" x14ac:dyDescent="0.25">
      <c r="AA2375" s="2"/>
      <c r="AF2375" s="2"/>
      <c r="AG2375" s="2"/>
      <c r="AH2375" s="2"/>
      <c r="AI2375" s="2"/>
    </row>
    <row r="2376" spans="27:35" x14ac:dyDescent="0.25">
      <c r="AA2376" s="2"/>
      <c r="AF2376" s="2"/>
      <c r="AG2376" s="2"/>
      <c r="AH2376" s="2"/>
      <c r="AI2376" s="2"/>
    </row>
    <row r="2377" spans="27:35" x14ac:dyDescent="0.25">
      <c r="AA2377" s="2"/>
      <c r="AF2377" s="2"/>
      <c r="AG2377" s="2"/>
      <c r="AH2377" s="2"/>
      <c r="AI2377" s="2"/>
    </row>
    <row r="2378" spans="27:35" x14ac:dyDescent="0.25">
      <c r="AA2378" s="2"/>
      <c r="AF2378" s="2"/>
      <c r="AG2378" s="2"/>
      <c r="AH2378" s="2"/>
      <c r="AI2378" s="2"/>
    </row>
    <row r="2379" spans="27:35" x14ac:dyDescent="0.25">
      <c r="AA2379" s="2"/>
      <c r="AF2379" s="2"/>
      <c r="AG2379" s="2"/>
      <c r="AH2379" s="2"/>
      <c r="AI2379" s="2"/>
    </row>
    <row r="2380" spans="27:35" x14ac:dyDescent="0.25">
      <c r="AA2380" s="2"/>
      <c r="AF2380" s="2"/>
      <c r="AG2380" s="2"/>
      <c r="AH2380" s="2"/>
      <c r="AI2380" s="2"/>
    </row>
    <row r="2381" spans="27:35" x14ac:dyDescent="0.25">
      <c r="AA2381" s="2"/>
      <c r="AF2381" s="2"/>
      <c r="AG2381" s="2"/>
      <c r="AH2381" s="2"/>
      <c r="AI2381" s="2"/>
    </row>
    <row r="2382" spans="27:35" x14ac:dyDescent="0.25">
      <c r="AA2382" s="2"/>
      <c r="AF2382" s="2"/>
      <c r="AG2382" s="2"/>
      <c r="AH2382" s="2"/>
      <c r="AI2382" s="2"/>
    </row>
    <row r="2383" spans="27:35" x14ac:dyDescent="0.25">
      <c r="AA2383" s="2"/>
      <c r="AF2383" s="2"/>
      <c r="AG2383" s="2"/>
      <c r="AH2383" s="2"/>
      <c r="AI2383" s="2"/>
    </row>
    <row r="2384" spans="27:35" x14ac:dyDescent="0.25">
      <c r="AA2384" s="2"/>
      <c r="AF2384" s="2"/>
      <c r="AG2384" s="2"/>
      <c r="AH2384" s="2"/>
      <c r="AI2384" s="2"/>
    </row>
    <row r="2385" spans="27:35" x14ac:dyDescent="0.25">
      <c r="AA2385" s="2"/>
      <c r="AF2385" s="2"/>
      <c r="AG2385" s="2"/>
      <c r="AH2385" s="2"/>
      <c r="AI2385" s="2"/>
    </row>
    <row r="2386" spans="27:35" x14ac:dyDescent="0.25">
      <c r="AA2386" s="2"/>
      <c r="AF2386" s="2"/>
      <c r="AG2386" s="2"/>
      <c r="AH2386" s="2"/>
      <c r="AI2386" s="2"/>
    </row>
    <row r="2387" spans="27:35" x14ac:dyDescent="0.25">
      <c r="AA2387" s="2"/>
      <c r="AF2387" s="2"/>
      <c r="AG2387" s="2"/>
      <c r="AH2387" s="2"/>
      <c r="AI2387" s="2"/>
    </row>
    <row r="2388" spans="27:35" x14ac:dyDescent="0.25">
      <c r="AA2388" s="2"/>
      <c r="AF2388" s="2"/>
      <c r="AG2388" s="2"/>
      <c r="AH2388" s="2"/>
      <c r="AI2388" s="2"/>
    </row>
    <row r="2389" spans="27:35" x14ac:dyDescent="0.25">
      <c r="AA2389" s="2"/>
      <c r="AF2389" s="2"/>
      <c r="AG2389" s="2"/>
      <c r="AH2389" s="2"/>
      <c r="AI2389" s="2"/>
    </row>
    <row r="2390" spans="27:35" x14ac:dyDescent="0.25">
      <c r="AA2390" s="2"/>
      <c r="AF2390" s="2"/>
      <c r="AG2390" s="2"/>
      <c r="AH2390" s="2"/>
      <c r="AI2390" s="2"/>
    </row>
    <row r="2391" spans="27:35" x14ac:dyDescent="0.25">
      <c r="AA2391" s="2"/>
      <c r="AF2391" s="2"/>
      <c r="AG2391" s="2"/>
      <c r="AH2391" s="2"/>
      <c r="AI2391" s="2"/>
    </row>
    <row r="2392" spans="27:35" x14ac:dyDescent="0.25">
      <c r="AA2392" s="2"/>
      <c r="AF2392" s="2"/>
      <c r="AG2392" s="2"/>
      <c r="AH2392" s="2"/>
      <c r="AI2392" s="2"/>
    </row>
    <row r="2393" spans="27:35" x14ac:dyDescent="0.25">
      <c r="AA2393" s="2"/>
      <c r="AF2393" s="2"/>
      <c r="AG2393" s="2"/>
      <c r="AH2393" s="2"/>
      <c r="AI2393" s="2"/>
    </row>
    <row r="2394" spans="27:35" x14ac:dyDescent="0.25">
      <c r="AA2394" s="2"/>
      <c r="AF2394" s="2"/>
      <c r="AG2394" s="2"/>
      <c r="AH2394" s="2"/>
      <c r="AI2394" s="2"/>
    </row>
    <row r="2395" spans="27:35" x14ac:dyDescent="0.25">
      <c r="AA2395" s="2"/>
      <c r="AF2395" s="2"/>
      <c r="AG2395" s="2"/>
      <c r="AH2395" s="2"/>
      <c r="AI2395" s="2"/>
    </row>
    <row r="2396" spans="27:35" x14ac:dyDescent="0.25">
      <c r="AA2396" s="2"/>
      <c r="AF2396" s="2"/>
      <c r="AG2396" s="2"/>
      <c r="AH2396" s="2"/>
      <c r="AI2396" s="2"/>
    </row>
    <row r="2397" spans="27:35" x14ac:dyDescent="0.25">
      <c r="AA2397" s="2"/>
      <c r="AF2397" s="2"/>
      <c r="AG2397" s="2"/>
      <c r="AH2397" s="2"/>
      <c r="AI2397" s="2"/>
    </row>
    <row r="2398" spans="27:35" x14ac:dyDescent="0.25">
      <c r="AA2398" s="2"/>
      <c r="AF2398" s="2"/>
      <c r="AG2398" s="2"/>
      <c r="AH2398" s="2"/>
      <c r="AI2398" s="2"/>
    </row>
    <row r="2399" spans="27:35" x14ac:dyDescent="0.25">
      <c r="AA2399" s="2"/>
      <c r="AF2399" s="2"/>
      <c r="AG2399" s="2"/>
      <c r="AH2399" s="2"/>
      <c r="AI2399" s="2"/>
    </row>
    <row r="2400" spans="27:35" x14ac:dyDescent="0.25">
      <c r="AA2400" s="2"/>
      <c r="AF2400" s="2"/>
      <c r="AG2400" s="2"/>
      <c r="AH2400" s="2"/>
      <c r="AI2400" s="2"/>
    </row>
    <row r="2401" spans="27:35" x14ac:dyDescent="0.25">
      <c r="AA2401" s="2"/>
      <c r="AF2401" s="2"/>
      <c r="AG2401" s="2"/>
      <c r="AH2401" s="2"/>
      <c r="AI2401" s="2"/>
    </row>
    <row r="2402" spans="27:35" x14ac:dyDescent="0.25">
      <c r="AA2402" s="2"/>
      <c r="AF2402" s="2"/>
      <c r="AG2402" s="2"/>
      <c r="AH2402" s="2"/>
      <c r="AI2402" s="2"/>
    </row>
    <row r="2403" spans="27:35" x14ac:dyDescent="0.25">
      <c r="AA2403" s="2"/>
      <c r="AF2403" s="2"/>
      <c r="AG2403" s="2"/>
      <c r="AH2403" s="2"/>
      <c r="AI2403" s="2"/>
    </row>
    <row r="2404" spans="27:35" x14ac:dyDescent="0.25">
      <c r="AA2404" s="2"/>
      <c r="AF2404" s="2"/>
      <c r="AG2404" s="2"/>
      <c r="AH2404" s="2"/>
      <c r="AI2404" s="2"/>
    </row>
    <row r="2405" spans="27:35" x14ac:dyDescent="0.25">
      <c r="AA2405" s="2"/>
      <c r="AF2405" s="2"/>
      <c r="AG2405" s="2"/>
      <c r="AH2405" s="2"/>
      <c r="AI2405" s="2"/>
    </row>
    <row r="2406" spans="27:35" x14ac:dyDescent="0.25">
      <c r="AA2406" s="2"/>
      <c r="AF2406" s="2"/>
      <c r="AG2406" s="2"/>
      <c r="AH2406" s="2"/>
      <c r="AI2406" s="2"/>
    </row>
    <row r="2407" spans="27:35" x14ac:dyDescent="0.25">
      <c r="AA2407" s="2"/>
      <c r="AF2407" s="2"/>
      <c r="AG2407" s="2"/>
      <c r="AH2407" s="2"/>
      <c r="AI2407" s="2"/>
    </row>
    <row r="2408" spans="27:35" x14ac:dyDescent="0.25">
      <c r="AA2408" s="2"/>
      <c r="AF2408" s="2"/>
      <c r="AG2408" s="2"/>
      <c r="AH2408" s="2"/>
      <c r="AI2408" s="2"/>
    </row>
    <row r="2409" spans="27:35" x14ac:dyDescent="0.25">
      <c r="AA2409" s="2"/>
      <c r="AF2409" s="2"/>
      <c r="AG2409" s="2"/>
      <c r="AH2409" s="2"/>
      <c r="AI2409" s="2"/>
    </row>
    <row r="2410" spans="27:35" x14ac:dyDescent="0.25">
      <c r="AA2410" s="2"/>
      <c r="AF2410" s="2"/>
      <c r="AG2410" s="2"/>
      <c r="AH2410" s="2"/>
      <c r="AI2410" s="2"/>
    </row>
    <row r="2411" spans="27:35" x14ac:dyDescent="0.25">
      <c r="AA2411" s="2"/>
      <c r="AF2411" s="2"/>
      <c r="AG2411" s="2"/>
      <c r="AH2411" s="2"/>
      <c r="AI2411" s="2"/>
    </row>
    <row r="2412" spans="27:35" x14ac:dyDescent="0.25">
      <c r="AA2412" s="2"/>
      <c r="AF2412" s="2"/>
      <c r="AG2412" s="2"/>
      <c r="AH2412" s="2"/>
      <c r="AI2412" s="2"/>
    </row>
    <row r="2413" spans="27:35" x14ac:dyDescent="0.25">
      <c r="AA2413" s="2"/>
      <c r="AF2413" s="2"/>
      <c r="AG2413" s="2"/>
      <c r="AH2413" s="2"/>
      <c r="AI2413" s="2"/>
    </row>
    <row r="2414" spans="27:35" x14ac:dyDescent="0.25">
      <c r="AA2414" s="2"/>
      <c r="AF2414" s="2"/>
      <c r="AG2414" s="2"/>
      <c r="AH2414" s="2"/>
      <c r="AI2414" s="2"/>
    </row>
    <row r="2415" spans="27:35" x14ac:dyDescent="0.25">
      <c r="AA2415" s="2"/>
      <c r="AF2415" s="2"/>
      <c r="AG2415" s="2"/>
      <c r="AH2415" s="2"/>
      <c r="AI2415" s="2"/>
    </row>
    <row r="2416" spans="27:35" x14ac:dyDescent="0.25">
      <c r="AA2416" s="2"/>
      <c r="AF2416" s="2"/>
      <c r="AG2416" s="2"/>
      <c r="AH2416" s="2"/>
      <c r="AI2416" s="2"/>
    </row>
    <row r="2417" spans="27:35" x14ac:dyDescent="0.25">
      <c r="AA2417" s="2"/>
      <c r="AF2417" s="2"/>
      <c r="AG2417" s="2"/>
      <c r="AH2417" s="2"/>
      <c r="AI2417" s="2"/>
    </row>
    <row r="2418" spans="27:35" x14ac:dyDescent="0.25">
      <c r="AA2418" s="2"/>
      <c r="AF2418" s="2"/>
      <c r="AG2418" s="2"/>
      <c r="AH2418" s="2"/>
      <c r="AI2418" s="2"/>
    </row>
    <row r="2419" spans="27:35" x14ac:dyDescent="0.25">
      <c r="AA2419" s="2"/>
      <c r="AF2419" s="2"/>
      <c r="AG2419" s="2"/>
      <c r="AH2419" s="2"/>
      <c r="AI2419" s="2"/>
    </row>
    <row r="2420" spans="27:35" x14ac:dyDescent="0.25">
      <c r="AA2420" s="2"/>
      <c r="AF2420" s="2"/>
      <c r="AG2420" s="2"/>
      <c r="AH2420" s="2"/>
      <c r="AI2420" s="2"/>
    </row>
    <row r="2421" spans="27:35" x14ac:dyDescent="0.25">
      <c r="AA2421" s="2"/>
      <c r="AF2421" s="2"/>
      <c r="AG2421" s="2"/>
      <c r="AH2421" s="2"/>
      <c r="AI2421" s="2"/>
    </row>
    <row r="2422" spans="27:35" x14ac:dyDescent="0.25">
      <c r="AA2422" s="2"/>
      <c r="AF2422" s="2"/>
      <c r="AG2422" s="2"/>
      <c r="AH2422" s="2"/>
      <c r="AI2422" s="2"/>
    </row>
    <row r="2423" spans="27:35" x14ac:dyDescent="0.25">
      <c r="AA2423" s="2"/>
      <c r="AF2423" s="2"/>
      <c r="AG2423" s="2"/>
      <c r="AH2423" s="2"/>
      <c r="AI2423" s="2"/>
    </row>
    <row r="2424" spans="27:35" x14ac:dyDescent="0.25">
      <c r="AA2424" s="2"/>
      <c r="AF2424" s="2"/>
      <c r="AG2424" s="2"/>
      <c r="AH2424" s="2"/>
      <c r="AI2424" s="2"/>
    </row>
    <row r="2425" spans="27:35" x14ac:dyDescent="0.25">
      <c r="AA2425" s="2"/>
      <c r="AF2425" s="2"/>
      <c r="AG2425" s="2"/>
      <c r="AH2425" s="2"/>
      <c r="AI2425" s="2"/>
    </row>
    <row r="2426" spans="27:35" x14ac:dyDescent="0.25">
      <c r="AA2426" s="2"/>
      <c r="AF2426" s="2"/>
      <c r="AG2426" s="2"/>
      <c r="AH2426" s="2"/>
      <c r="AI2426" s="2"/>
    </row>
    <row r="2427" spans="27:35" x14ac:dyDescent="0.25">
      <c r="AA2427" s="2"/>
      <c r="AF2427" s="2"/>
      <c r="AG2427" s="2"/>
      <c r="AH2427" s="2"/>
      <c r="AI2427" s="2"/>
    </row>
    <row r="2428" spans="27:35" x14ac:dyDescent="0.25">
      <c r="AA2428" s="2"/>
      <c r="AF2428" s="2"/>
      <c r="AG2428" s="2"/>
      <c r="AH2428" s="2"/>
      <c r="AI2428" s="2"/>
    </row>
    <row r="2429" spans="27:35" x14ac:dyDescent="0.25">
      <c r="AA2429" s="2"/>
      <c r="AF2429" s="2"/>
      <c r="AG2429" s="2"/>
      <c r="AH2429" s="2"/>
      <c r="AI2429" s="2"/>
    </row>
    <row r="2430" spans="27:35" x14ac:dyDescent="0.25">
      <c r="AA2430" s="2"/>
      <c r="AF2430" s="2"/>
      <c r="AG2430" s="2"/>
      <c r="AH2430" s="2"/>
      <c r="AI2430" s="2"/>
    </row>
    <row r="2431" spans="27:35" x14ac:dyDescent="0.25">
      <c r="AA2431" s="2"/>
      <c r="AF2431" s="2"/>
      <c r="AG2431" s="2"/>
      <c r="AH2431" s="2"/>
      <c r="AI2431" s="2"/>
    </row>
    <row r="2432" spans="27:35" x14ac:dyDescent="0.25">
      <c r="AA2432" s="2"/>
      <c r="AF2432" s="2"/>
      <c r="AG2432" s="2"/>
      <c r="AH2432" s="2"/>
      <c r="AI2432" s="2"/>
    </row>
    <row r="2433" spans="27:35" x14ac:dyDescent="0.25">
      <c r="AA2433" s="2"/>
      <c r="AF2433" s="2"/>
      <c r="AG2433" s="2"/>
      <c r="AH2433" s="2"/>
      <c r="AI2433" s="2"/>
    </row>
    <row r="2434" spans="27:35" x14ac:dyDescent="0.25">
      <c r="AA2434" s="2"/>
      <c r="AF2434" s="2"/>
      <c r="AG2434" s="2"/>
      <c r="AH2434" s="2"/>
      <c r="AI2434" s="2"/>
    </row>
    <row r="2435" spans="27:35" x14ac:dyDescent="0.25">
      <c r="AA2435" s="2"/>
      <c r="AF2435" s="2"/>
      <c r="AG2435" s="2"/>
      <c r="AH2435" s="2"/>
      <c r="AI2435" s="2"/>
    </row>
    <row r="2436" spans="27:35" x14ac:dyDescent="0.25">
      <c r="AA2436" s="2"/>
      <c r="AF2436" s="2"/>
      <c r="AG2436" s="2"/>
      <c r="AH2436" s="2"/>
      <c r="AI2436" s="2"/>
    </row>
    <row r="2437" spans="27:35" x14ac:dyDescent="0.25">
      <c r="AA2437" s="2"/>
      <c r="AF2437" s="2"/>
      <c r="AG2437" s="2"/>
      <c r="AH2437" s="2"/>
      <c r="AI2437" s="2"/>
    </row>
    <row r="2438" spans="27:35" x14ac:dyDescent="0.25">
      <c r="AA2438" s="2"/>
      <c r="AF2438" s="2"/>
      <c r="AG2438" s="2"/>
      <c r="AH2438" s="2"/>
      <c r="AI2438" s="2"/>
    </row>
    <row r="2439" spans="27:35" x14ac:dyDescent="0.25">
      <c r="AA2439" s="2"/>
      <c r="AF2439" s="2"/>
      <c r="AG2439" s="2"/>
      <c r="AH2439" s="2"/>
      <c r="AI2439" s="2"/>
    </row>
    <row r="2440" spans="27:35" x14ac:dyDescent="0.25">
      <c r="AA2440" s="2"/>
      <c r="AF2440" s="2"/>
      <c r="AG2440" s="2"/>
      <c r="AH2440" s="2"/>
      <c r="AI2440" s="2"/>
    </row>
    <row r="2441" spans="27:35" x14ac:dyDescent="0.25">
      <c r="AA2441" s="2"/>
      <c r="AF2441" s="2"/>
      <c r="AG2441" s="2"/>
      <c r="AH2441" s="2"/>
      <c r="AI2441" s="2"/>
    </row>
    <row r="2442" spans="27:35" x14ac:dyDescent="0.25">
      <c r="AA2442" s="2"/>
      <c r="AF2442" s="2"/>
      <c r="AG2442" s="2"/>
      <c r="AH2442" s="2"/>
      <c r="AI2442" s="2"/>
    </row>
    <row r="2443" spans="27:35" x14ac:dyDescent="0.25">
      <c r="AA2443" s="2"/>
      <c r="AF2443" s="2"/>
      <c r="AG2443" s="2"/>
      <c r="AH2443" s="2"/>
      <c r="AI2443" s="2"/>
    </row>
    <row r="2444" spans="27:35" x14ac:dyDescent="0.25">
      <c r="AA2444" s="2"/>
      <c r="AF2444" s="2"/>
      <c r="AG2444" s="2"/>
      <c r="AH2444" s="2"/>
      <c r="AI2444" s="2"/>
    </row>
    <row r="2445" spans="27:35" x14ac:dyDescent="0.25">
      <c r="AA2445" s="2"/>
      <c r="AF2445" s="2"/>
      <c r="AG2445" s="2"/>
      <c r="AH2445" s="2"/>
      <c r="AI2445" s="2"/>
    </row>
    <row r="2446" spans="27:35" x14ac:dyDescent="0.25">
      <c r="AA2446" s="2"/>
      <c r="AF2446" s="2"/>
      <c r="AG2446" s="2"/>
      <c r="AH2446" s="2"/>
      <c r="AI2446" s="2"/>
    </row>
    <row r="2447" spans="27:35" x14ac:dyDescent="0.25">
      <c r="AA2447" s="2"/>
      <c r="AF2447" s="2"/>
      <c r="AG2447" s="2"/>
      <c r="AH2447" s="2"/>
      <c r="AI2447" s="2"/>
    </row>
    <row r="2448" spans="27:35" x14ac:dyDescent="0.25">
      <c r="AA2448" s="2"/>
      <c r="AF2448" s="2"/>
      <c r="AG2448" s="2"/>
      <c r="AH2448" s="2"/>
      <c r="AI2448" s="2"/>
    </row>
    <row r="2449" spans="27:35" x14ac:dyDescent="0.25">
      <c r="AA2449" s="2"/>
      <c r="AF2449" s="2"/>
      <c r="AG2449" s="2"/>
      <c r="AH2449" s="2"/>
      <c r="AI2449" s="2"/>
    </row>
    <row r="2450" spans="27:35" x14ac:dyDescent="0.25">
      <c r="AA2450" s="2"/>
      <c r="AF2450" s="2"/>
      <c r="AG2450" s="2"/>
      <c r="AH2450" s="2"/>
      <c r="AI2450" s="2"/>
    </row>
    <row r="2451" spans="27:35" x14ac:dyDescent="0.25">
      <c r="AA2451" s="2"/>
      <c r="AF2451" s="2"/>
      <c r="AG2451" s="2"/>
      <c r="AH2451" s="2"/>
      <c r="AI2451" s="2"/>
    </row>
    <row r="2452" spans="27:35" x14ac:dyDescent="0.25">
      <c r="AA2452" s="2"/>
      <c r="AF2452" s="2"/>
      <c r="AG2452" s="2"/>
      <c r="AH2452" s="2"/>
      <c r="AI2452" s="2"/>
    </row>
    <row r="2453" spans="27:35" x14ac:dyDescent="0.25">
      <c r="AA2453" s="2"/>
      <c r="AF2453" s="2"/>
      <c r="AG2453" s="2"/>
      <c r="AH2453" s="2"/>
      <c r="AI2453" s="2"/>
    </row>
    <row r="2454" spans="27:35" x14ac:dyDescent="0.25">
      <c r="AA2454" s="2"/>
      <c r="AF2454" s="2"/>
      <c r="AG2454" s="2"/>
      <c r="AH2454" s="2"/>
      <c r="AI2454" s="2"/>
    </row>
    <row r="2455" spans="27:35" x14ac:dyDescent="0.25">
      <c r="AA2455" s="2"/>
      <c r="AF2455" s="2"/>
      <c r="AG2455" s="2"/>
      <c r="AH2455" s="2"/>
      <c r="AI2455" s="2"/>
    </row>
    <row r="2456" spans="27:35" x14ac:dyDescent="0.25">
      <c r="AA2456" s="2"/>
      <c r="AF2456" s="2"/>
      <c r="AG2456" s="2"/>
      <c r="AH2456" s="2"/>
      <c r="AI2456" s="2"/>
    </row>
    <row r="2457" spans="27:35" x14ac:dyDescent="0.25">
      <c r="AA2457" s="2"/>
      <c r="AF2457" s="2"/>
      <c r="AG2457" s="2"/>
      <c r="AH2457" s="2"/>
      <c r="AI2457" s="2"/>
    </row>
    <row r="2458" spans="27:35" x14ac:dyDescent="0.25">
      <c r="AA2458" s="2"/>
      <c r="AF2458" s="2"/>
      <c r="AG2458" s="2"/>
      <c r="AH2458" s="2"/>
      <c r="AI2458" s="2"/>
    </row>
    <row r="2459" spans="27:35" x14ac:dyDescent="0.25">
      <c r="AA2459" s="2"/>
      <c r="AF2459" s="2"/>
      <c r="AG2459" s="2"/>
      <c r="AH2459" s="2"/>
      <c r="AI2459" s="2"/>
    </row>
    <row r="2460" spans="27:35" x14ac:dyDescent="0.25">
      <c r="AA2460" s="2"/>
      <c r="AF2460" s="2"/>
      <c r="AG2460" s="2"/>
      <c r="AH2460" s="2"/>
      <c r="AI2460" s="2"/>
    </row>
    <row r="2461" spans="27:35" x14ac:dyDescent="0.25">
      <c r="AA2461" s="2"/>
      <c r="AF2461" s="2"/>
      <c r="AG2461" s="2"/>
      <c r="AH2461" s="2"/>
      <c r="AI2461" s="2"/>
    </row>
    <row r="2462" spans="27:35" x14ac:dyDescent="0.25">
      <c r="AA2462" s="2"/>
      <c r="AF2462" s="2"/>
      <c r="AG2462" s="2"/>
      <c r="AH2462" s="2"/>
      <c r="AI2462" s="2"/>
    </row>
    <row r="2463" spans="27:35" x14ac:dyDescent="0.25">
      <c r="AA2463" s="2"/>
      <c r="AF2463" s="2"/>
      <c r="AG2463" s="2"/>
      <c r="AH2463" s="2"/>
      <c r="AI2463" s="2"/>
    </row>
    <row r="2464" spans="27:35" x14ac:dyDescent="0.25">
      <c r="AA2464" s="2"/>
      <c r="AF2464" s="2"/>
      <c r="AG2464" s="2"/>
      <c r="AH2464" s="2"/>
      <c r="AI2464" s="2"/>
    </row>
    <row r="2465" spans="27:35" x14ac:dyDescent="0.25">
      <c r="AA2465" s="2"/>
      <c r="AF2465" s="2"/>
      <c r="AG2465" s="2"/>
      <c r="AH2465" s="2"/>
      <c r="AI2465" s="2"/>
    </row>
    <row r="2466" spans="27:35" x14ac:dyDescent="0.25">
      <c r="AA2466" s="2"/>
      <c r="AF2466" s="2"/>
      <c r="AG2466" s="2"/>
      <c r="AH2466" s="2"/>
      <c r="AI2466" s="2"/>
    </row>
    <row r="2467" spans="27:35" x14ac:dyDescent="0.25">
      <c r="AA2467" s="2"/>
      <c r="AF2467" s="2"/>
      <c r="AG2467" s="2"/>
      <c r="AH2467" s="2"/>
      <c r="AI2467" s="2"/>
    </row>
    <row r="2468" spans="27:35" x14ac:dyDescent="0.25">
      <c r="AA2468" s="2"/>
      <c r="AF2468" s="2"/>
      <c r="AG2468" s="2"/>
      <c r="AH2468" s="2"/>
      <c r="AI2468" s="2"/>
    </row>
    <row r="2469" spans="27:35" x14ac:dyDescent="0.25">
      <c r="AA2469" s="2"/>
      <c r="AF2469" s="2"/>
      <c r="AG2469" s="2"/>
      <c r="AH2469" s="2"/>
      <c r="AI2469" s="2"/>
    </row>
    <row r="2470" spans="27:35" x14ac:dyDescent="0.25">
      <c r="AA2470" s="2"/>
      <c r="AF2470" s="2"/>
      <c r="AG2470" s="2"/>
      <c r="AH2470" s="2"/>
      <c r="AI2470" s="2"/>
    </row>
    <row r="2471" spans="27:35" x14ac:dyDescent="0.25">
      <c r="AA2471" s="2"/>
      <c r="AF2471" s="2"/>
      <c r="AG2471" s="2"/>
      <c r="AH2471" s="2"/>
      <c r="AI2471" s="2"/>
    </row>
    <row r="2472" spans="27:35" x14ac:dyDescent="0.25">
      <c r="AA2472" s="2"/>
      <c r="AF2472" s="2"/>
      <c r="AG2472" s="2"/>
      <c r="AH2472" s="2"/>
      <c r="AI2472" s="2"/>
    </row>
    <row r="2473" spans="27:35" x14ac:dyDescent="0.25">
      <c r="AA2473" s="2"/>
      <c r="AF2473" s="2"/>
      <c r="AG2473" s="2"/>
      <c r="AH2473" s="2"/>
      <c r="AI2473" s="2"/>
    </row>
    <row r="2474" spans="27:35" x14ac:dyDescent="0.25">
      <c r="AA2474" s="2"/>
      <c r="AF2474" s="2"/>
      <c r="AG2474" s="2"/>
      <c r="AH2474" s="2"/>
      <c r="AI2474" s="2"/>
    </row>
    <row r="2475" spans="27:35" x14ac:dyDescent="0.25">
      <c r="AA2475" s="2"/>
      <c r="AF2475" s="2"/>
      <c r="AG2475" s="2"/>
      <c r="AH2475" s="2"/>
      <c r="AI2475" s="2"/>
    </row>
    <row r="2476" spans="27:35" x14ac:dyDescent="0.25">
      <c r="AA2476" s="2"/>
      <c r="AF2476" s="2"/>
      <c r="AG2476" s="2"/>
      <c r="AH2476" s="2"/>
      <c r="AI2476" s="2"/>
    </row>
    <row r="2477" spans="27:35" x14ac:dyDescent="0.25">
      <c r="AA2477" s="2"/>
      <c r="AF2477" s="2"/>
      <c r="AG2477" s="2"/>
      <c r="AH2477" s="2"/>
      <c r="AI2477" s="2"/>
    </row>
    <row r="2478" spans="27:35" x14ac:dyDescent="0.25">
      <c r="AA2478" s="2"/>
      <c r="AF2478" s="2"/>
      <c r="AG2478" s="2"/>
      <c r="AH2478" s="2"/>
      <c r="AI2478" s="2"/>
    </row>
    <row r="2479" spans="27:35" x14ac:dyDescent="0.25">
      <c r="AA2479" s="2"/>
      <c r="AF2479" s="2"/>
      <c r="AG2479" s="2"/>
      <c r="AH2479" s="2"/>
      <c r="AI2479" s="2"/>
    </row>
    <row r="2480" spans="27:35" x14ac:dyDescent="0.25">
      <c r="AA2480" s="2"/>
      <c r="AF2480" s="2"/>
      <c r="AG2480" s="2"/>
      <c r="AH2480" s="2"/>
      <c r="AI2480" s="2"/>
    </row>
    <row r="2481" spans="27:35" x14ac:dyDescent="0.25">
      <c r="AA2481" s="2"/>
      <c r="AF2481" s="2"/>
      <c r="AG2481" s="2"/>
      <c r="AH2481" s="2"/>
      <c r="AI2481" s="2"/>
    </row>
    <row r="2482" spans="27:35" x14ac:dyDescent="0.25">
      <c r="AA2482" s="2"/>
      <c r="AF2482" s="2"/>
      <c r="AG2482" s="2"/>
      <c r="AH2482" s="2"/>
      <c r="AI2482" s="2"/>
    </row>
    <row r="2483" spans="27:35" x14ac:dyDescent="0.25">
      <c r="AA2483" s="2"/>
      <c r="AF2483" s="2"/>
      <c r="AG2483" s="2"/>
      <c r="AH2483" s="2"/>
      <c r="AI2483" s="2"/>
    </row>
    <row r="2484" spans="27:35" x14ac:dyDescent="0.25">
      <c r="AA2484" s="2"/>
      <c r="AF2484" s="2"/>
      <c r="AG2484" s="2"/>
      <c r="AH2484" s="2"/>
      <c r="AI2484" s="2"/>
    </row>
    <row r="2485" spans="27:35" x14ac:dyDescent="0.25">
      <c r="AA2485" s="2"/>
      <c r="AF2485" s="2"/>
      <c r="AG2485" s="2"/>
      <c r="AH2485" s="2"/>
      <c r="AI2485" s="2"/>
    </row>
    <row r="2486" spans="27:35" x14ac:dyDescent="0.25">
      <c r="AA2486" s="2"/>
      <c r="AF2486" s="2"/>
      <c r="AG2486" s="2"/>
      <c r="AH2486" s="2"/>
      <c r="AI2486" s="2"/>
    </row>
    <row r="2487" spans="27:35" x14ac:dyDescent="0.25">
      <c r="AA2487" s="2"/>
      <c r="AF2487" s="2"/>
      <c r="AG2487" s="2"/>
      <c r="AH2487" s="2"/>
      <c r="AI2487" s="2"/>
    </row>
    <row r="2488" spans="27:35" x14ac:dyDescent="0.25">
      <c r="AA2488" s="2"/>
      <c r="AF2488" s="2"/>
      <c r="AG2488" s="2"/>
      <c r="AH2488" s="2"/>
      <c r="AI2488" s="2"/>
    </row>
    <row r="2489" spans="27:35" x14ac:dyDescent="0.25">
      <c r="AA2489" s="2"/>
      <c r="AF2489" s="2"/>
      <c r="AG2489" s="2"/>
      <c r="AH2489" s="2"/>
      <c r="AI2489" s="2"/>
    </row>
    <row r="2490" spans="27:35" x14ac:dyDescent="0.25">
      <c r="AA2490" s="2"/>
      <c r="AF2490" s="2"/>
      <c r="AG2490" s="2"/>
      <c r="AH2490" s="2"/>
      <c r="AI2490" s="2"/>
    </row>
    <row r="2491" spans="27:35" x14ac:dyDescent="0.25">
      <c r="AA2491" s="2"/>
      <c r="AF2491" s="2"/>
      <c r="AG2491" s="2"/>
      <c r="AH2491" s="2"/>
      <c r="AI2491" s="2"/>
    </row>
    <row r="2492" spans="27:35" x14ac:dyDescent="0.25">
      <c r="AA2492" s="2"/>
      <c r="AF2492" s="2"/>
      <c r="AG2492" s="2"/>
      <c r="AH2492" s="2"/>
      <c r="AI2492" s="2"/>
    </row>
    <row r="2493" spans="27:35" x14ac:dyDescent="0.25">
      <c r="AA2493" s="2"/>
      <c r="AF2493" s="2"/>
      <c r="AG2493" s="2"/>
      <c r="AH2493" s="2"/>
      <c r="AI2493" s="2"/>
    </row>
    <row r="2494" spans="27:35" x14ac:dyDescent="0.25">
      <c r="AA2494" s="2"/>
      <c r="AF2494" s="2"/>
      <c r="AG2494" s="2"/>
      <c r="AH2494" s="2"/>
      <c r="AI2494" s="2"/>
    </row>
    <row r="2495" spans="27:35" x14ac:dyDescent="0.25">
      <c r="AA2495" s="2"/>
      <c r="AF2495" s="2"/>
      <c r="AG2495" s="2"/>
      <c r="AH2495" s="2"/>
      <c r="AI2495" s="2"/>
    </row>
    <row r="2496" spans="27:35" x14ac:dyDescent="0.25">
      <c r="AA2496" s="2"/>
      <c r="AF2496" s="2"/>
      <c r="AG2496" s="2"/>
      <c r="AH2496" s="2"/>
      <c r="AI2496" s="2"/>
    </row>
    <row r="2497" spans="27:35" x14ac:dyDescent="0.25">
      <c r="AA2497" s="2"/>
      <c r="AF2497" s="2"/>
      <c r="AG2497" s="2"/>
      <c r="AH2497" s="2"/>
      <c r="AI2497" s="2"/>
    </row>
    <row r="2498" spans="27:35" x14ac:dyDescent="0.25">
      <c r="AA2498" s="2"/>
      <c r="AF2498" s="2"/>
      <c r="AG2498" s="2"/>
      <c r="AH2498" s="2"/>
      <c r="AI2498" s="2"/>
    </row>
    <row r="2499" spans="27:35" x14ac:dyDescent="0.25">
      <c r="AA2499" s="2"/>
      <c r="AF2499" s="2"/>
      <c r="AG2499" s="2"/>
      <c r="AH2499" s="2"/>
      <c r="AI2499" s="2"/>
    </row>
    <row r="2500" spans="27:35" x14ac:dyDescent="0.25">
      <c r="AA2500" s="2"/>
      <c r="AF2500" s="2"/>
      <c r="AG2500" s="2"/>
      <c r="AH2500" s="2"/>
      <c r="AI2500" s="2"/>
    </row>
    <row r="2501" spans="27:35" x14ac:dyDescent="0.25">
      <c r="AA2501" s="2"/>
      <c r="AF2501" s="2"/>
      <c r="AG2501" s="2"/>
      <c r="AH2501" s="2"/>
      <c r="AI2501" s="2"/>
    </row>
    <row r="2502" spans="27:35" x14ac:dyDescent="0.25">
      <c r="AA2502" s="2"/>
      <c r="AF2502" s="2"/>
      <c r="AG2502" s="2"/>
      <c r="AH2502" s="2"/>
      <c r="AI2502" s="2"/>
    </row>
    <row r="2503" spans="27:35" x14ac:dyDescent="0.25">
      <c r="AA2503" s="2"/>
      <c r="AF2503" s="2"/>
      <c r="AG2503" s="2"/>
      <c r="AH2503" s="2"/>
      <c r="AI2503" s="2"/>
    </row>
    <row r="2504" spans="27:35" x14ac:dyDescent="0.25">
      <c r="AA2504" s="2"/>
      <c r="AF2504" s="2"/>
      <c r="AG2504" s="2"/>
      <c r="AH2504" s="2"/>
      <c r="AI2504" s="2"/>
    </row>
    <row r="2505" spans="27:35" x14ac:dyDescent="0.25">
      <c r="AA2505" s="2"/>
      <c r="AF2505" s="2"/>
      <c r="AG2505" s="2"/>
      <c r="AH2505" s="2"/>
      <c r="AI2505" s="2"/>
    </row>
    <row r="2506" spans="27:35" x14ac:dyDescent="0.25">
      <c r="AA2506" s="2"/>
      <c r="AF2506" s="2"/>
      <c r="AG2506" s="2"/>
      <c r="AH2506" s="2"/>
      <c r="AI2506" s="2"/>
    </row>
    <row r="2507" spans="27:35" x14ac:dyDescent="0.25">
      <c r="AA2507" s="2"/>
      <c r="AF2507" s="2"/>
      <c r="AG2507" s="2"/>
      <c r="AH2507" s="2"/>
      <c r="AI2507" s="2"/>
    </row>
    <row r="2508" spans="27:35" x14ac:dyDescent="0.25">
      <c r="AA2508" s="2"/>
      <c r="AF2508" s="2"/>
      <c r="AG2508" s="2"/>
      <c r="AH2508" s="2"/>
      <c r="AI2508" s="2"/>
    </row>
    <row r="2509" spans="27:35" x14ac:dyDescent="0.25">
      <c r="AA2509" s="2"/>
      <c r="AF2509" s="2"/>
      <c r="AG2509" s="2"/>
      <c r="AH2509" s="2"/>
      <c r="AI2509" s="2"/>
    </row>
    <row r="2510" spans="27:35" x14ac:dyDescent="0.25">
      <c r="AA2510" s="2"/>
      <c r="AF2510" s="2"/>
      <c r="AG2510" s="2"/>
      <c r="AH2510" s="2"/>
      <c r="AI2510" s="2"/>
    </row>
    <row r="2511" spans="27:35" x14ac:dyDescent="0.25">
      <c r="AA2511" s="2"/>
      <c r="AF2511" s="2"/>
      <c r="AG2511" s="2"/>
      <c r="AH2511" s="2"/>
      <c r="AI2511" s="2"/>
    </row>
    <row r="2512" spans="27:35" x14ac:dyDescent="0.25">
      <c r="AA2512" s="2"/>
      <c r="AF2512" s="2"/>
      <c r="AG2512" s="2"/>
      <c r="AH2512" s="2"/>
      <c r="AI2512" s="2"/>
    </row>
    <row r="2513" spans="27:35" x14ac:dyDescent="0.25">
      <c r="AA2513" s="2"/>
      <c r="AF2513" s="2"/>
      <c r="AG2513" s="2"/>
      <c r="AH2513" s="2"/>
      <c r="AI2513" s="2"/>
    </row>
    <row r="2514" spans="27:35" x14ac:dyDescent="0.25">
      <c r="AA2514" s="2"/>
      <c r="AF2514" s="2"/>
      <c r="AG2514" s="2"/>
      <c r="AH2514" s="2"/>
      <c r="AI2514" s="2"/>
    </row>
    <row r="2515" spans="27:35" x14ac:dyDescent="0.25">
      <c r="AA2515" s="2"/>
      <c r="AF2515" s="2"/>
      <c r="AG2515" s="2"/>
      <c r="AH2515" s="2"/>
      <c r="AI2515" s="2"/>
    </row>
    <row r="2516" spans="27:35" x14ac:dyDescent="0.25">
      <c r="AA2516" s="2"/>
      <c r="AF2516" s="2"/>
      <c r="AG2516" s="2"/>
      <c r="AH2516" s="2"/>
      <c r="AI2516" s="2"/>
    </row>
    <row r="2517" spans="27:35" x14ac:dyDescent="0.25">
      <c r="AA2517" s="2"/>
      <c r="AF2517" s="2"/>
      <c r="AG2517" s="2"/>
      <c r="AH2517" s="2"/>
      <c r="AI2517" s="2"/>
    </row>
    <row r="2518" spans="27:35" x14ac:dyDescent="0.25">
      <c r="AA2518" s="2"/>
      <c r="AF2518" s="2"/>
      <c r="AG2518" s="2"/>
      <c r="AH2518" s="2"/>
      <c r="AI2518" s="2"/>
    </row>
    <row r="2519" spans="27:35" x14ac:dyDescent="0.25">
      <c r="AA2519" s="2"/>
      <c r="AF2519" s="2"/>
      <c r="AG2519" s="2"/>
      <c r="AH2519" s="2"/>
      <c r="AI2519" s="2"/>
    </row>
    <row r="2520" spans="27:35" x14ac:dyDescent="0.25">
      <c r="AA2520" s="2"/>
      <c r="AF2520" s="2"/>
      <c r="AG2520" s="2"/>
      <c r="AH2520" s="2"/>
      <c r="AI2520" s="2"/>
    </row>
    <row r="2521" spans="27:35" x14ac:dyDescent="0.25">
      <c r="AA2521" s="2"/>
      <c r="AF2521" s="2"/>
      <c r="AG2521" s="2"/>
      <c r="AH2521" s="2"/>
      <c r="AI2521" s="2"/>
    </row>
    <row r="2522" spans="27:35" x14ac:dyDescent="0.25">
      <c r="AA2522" s="2"/>
      <c r="AF2522" s="2"/>
      <c r="AG2522" s="2"/>
      <c r="AH2522" s="2"/>
      <c r="AI2522" s="2"/>
    </row>
    <row r="2523" spans="27:35" x14ac:dyDescent="0.25">
      <c r="AA2523" s="2"/>
      <c r="AF2523" s="2"/>
      <c r="AG2523" s="2"/>
      <c r="AH2523" s="2"/>
      <c r="AI2523" s="2"/>
    </row>
    <row r="2524" spans="27:35" x14ac:dyDescent="0.25">
      <c r="AA2524" s="2"/>
      <c r="AF2524" s="2"/>
      <c r="AG2524" s="2"/>
      <c r="AH2524" s="2"/>
      <c r="AI2524" s="2"/>
    </row>
    <row r="2525" spans="27:35" x14ac:dyDescent="0.25">
      <c r="AA2525" s="2"/>
      <c r="AF2525" s="2"/>
      <c r="AG2525" s="2"/>
      <c r="AH2525" s="2"/>
      <c r="AI2525" s="2"/>
    </row>
    <row r="2526" spans="27:35" x14ac:dyDescent="0.25">
      <c r="AA2526" s="2"/>
      <c r="AF2526" s="2"/>
      <c r="AG2526" s="2"/>
      <c r="AH2526" s="2"/>
      <c r="AI2526" s="2"/>
    </row>
    <row r="2527" spans="27:35" x14ac:dyDescent="0.25">
      <c r="AA2527" s="2"/>
      <c r="AF2527" s="2"/>
      <c r="AG2527" s="2"/>
      <c r="AH2527" s="2"/>
      <c r="AI2527" s="2"/>
    </row>
    <row r="2528" spans="27:35" x14ac:dyDescent="0.25">
      <c r="AA2528" s="2"/>
      <c r="AF2528" s="2"/>
      <c r="AG2528" s="2"/>
      <c r="AH2528" s="2"/>
      <c r="AI2528" s="2"/>
    </row>
    <row r="2529" spans="27:35" x14ac:dyDescent="0.25">
      <c r="AA2529" s="2"/>
      <c r="AF2529" s="2"/>
      <c r="AG2529" s="2"/>
      <c r="AH2529" s="2"/>
      <c r="AI2529" s="2"/>
    </row>
    <row r="2530" spans="27:35" x14ac:dyDescent="0.25">
      <c r="AA2530" s="2"/>
      <c r="AF2530" s="2"/>
      <c r="AG2530" s="2"/>
      <c r="AH2530" s="2"/>
      <c r="AI2530" s="2"/>
    </row>
    <row r="2531" spans="27:35" x14ac:dyDescent="0.25">
      <c r="AA2531" s="2"/>
      <c r="AF2531" s="2"/>
      <c r="AG2531" s="2"/>
      <c r="AH2531" s="2"/>
      <c r="AI2531" s="2"/>
    </row>
    <row r="2532" spans="27:35" x14ac:dyDescent="0.25">
      <c r="AA2532" s="2"/>
      <c r="AF2532" s="2"/>
      <c r="AG2532" s="2"/>
      <c r="AH2532" s="2"/>
      <c r="AI2532" s="2"/>
    </row>
    <row r="2533" spans="27:35" x14ac:dyDescent="0.25">
      <c r="AA2533" s="2"/>
      <c r="AF2533" s="2"/>
      <c r="AG2533" s="2"/>
      <c r="AH2533" s="2"/>
      <c r="AI2533" s="2"/>
    </row>
    <row r="2534" spans="27:35" x14ac:dyDescent="0.25">
      <c r="AA2534" s="2"/>
      <c r="AF2534" s="2"/>
      <c r="AG2534" s="2"/>
      <c r="AH2534" s="2"/>
      <c r="AI2534" s="2"/>
    </row>
    <row r="2535" spans="27:35" x14ac:dyDescent="0.25">
      <c r="AA2535" s="2"/>
      <c r="AF2535" s="2"/>
      <c r="AG2535" s="2"/>
      <c r="AH2535" s="2"/>
      <c r="AI2535" s="2"/>
    </row>
    <row r="2536" spans="27:35" x14ac:dyDescent="0.25">
      <c r="AA2536" s="2"/>
      <c r="AF2536" s="2"/>
      <c r="AG2536" s="2"/>
      <c r="AH2536" s="2"/>
      <c r="AI2536" s="2"/>
    </row>
    <row r="2537" spans="27:35" x14ac:dyDescent="0.25">
      <c r="AA2537" s="2"/>
      <c r="AF2537" s="2"/>
      <c r="AG2537" s="2"/>
      <c r="AH2537" s="2"/>
      <c r="AI2537" s="2"/>
    </row>
    <row r="2538" spans="27:35" x14ac:dyDescent="0.25">
      <c r="AA2538" s="2"/>
      <c r="AF2538" s="2"/>
      <c r="AG2538" s="2"/>
      <c r="AH2538" s="2"/>
      <c r="AI2538" s="2"/>
    </row>
    <row r="2539" spans="27:35" x14ac:dyDescent="0.25">
      <c r="AA2539" s="2"/>
      <c r="AF2539" s="2"/>
      <c r="AG2539" s="2"/>
      <c r="AH2539" s="2"/>
      <c r="AI2539" s="2"/>
    </row>
    <row r="2540" spans="27:35" x14ac:dyDescent="0.25">
      <c r="AA2540" s="2"/>
      <c r="AF2540" s="2"/>
      <c r="AG2540" s="2"/>
      <c r="AH2540" s="2"/>
      <c r="AI2540" s="2"/>
    </row>
    <row r="2541" spans="27:35" x14ac:dyDescent="0.25">
      <c r="AA2541" s="2"/>
      <c r="AF2541" s="2"/>
      <c r="AG2541" s="2"/>
      <c r="AH2541" s="2"/>
      <c r="AI2541" s="2"/>
    </row>
    <row r="2542" spans="27:35" x14ac:dyDescent="0.25">
      <c r="AA2542" s="2"/>
      <c r="AF2542" s="2"/>
      <c r="AG2542" s="2"/>
      <c r="AH2542" s="2"/>
      <c r="AI2542" s="2"/>
    </row>
    <row r="2543" spans="27:35" x14ac:dyDescent="0.25">
      <c r="AA2543" s="2"/>
      <c r="AF2543" s="2"/>
      <c r="AG2543" s="2"/>
      <c r="AH2543" s="2"/>
      <c r="AI2543" s="2"/>
    </row>
    <row r="2544" spans="27:35" x14ac:dyDescent="0.25">
      <c r="AA2544" s="2"/>
      <c r="AF2544" s="2"/>
      <c r="AG2544" s="2"/>
      <c r="AH2544" s="2"/>
      <c r="AI2544" s="2"/>
    </row>
    <row r="2545" spans="27:35" x14ac:dyDescent="0.25">
      <c r="AA2545" s="2"/>
      <c r="AF2545" s="2"/>
      <c r="AG2545" s="2"/>
      <c r="AH2545" s="2"/>
      <c r="AI2545" s="2"/>
    </row>
    <row r="2546" spans="27:35" x14ac:dyDescent="0.25">
      <c r="AA2546" s="2"/>
      <c r="AF2546" s="2"/>
      <c r="AG2546" s="2"/>
      <c r="AH2546" s="2"/>
      <c r="AI2546" s="2"/>
    </row>
    <row r="2547" spans="27:35" x14ac:dyDescent="0.25">
      <c r="AA2547" s="2"/>
      <c r="AF2547" s="2"/>
      <c r="AG2547" s="2"/>
      <c r="AH2547" s="2"/>
      <c r="AI2547" s="2"/>
    </row>
    <row r="2548" spans="27:35" x14ac:dyDescent="0.25">
      <c r="AA2548" s="2"/>
      <c r="AF2548" s="2"/>
      <c r="AG2548" s="2"/>
      <c r="AH2548" s="2"/>
      <c r="AI2548" s="2"/>
    </row>
    <row r="2549" spans="27:35" x14ac:dyDescent="0.25">
      <c r="AA2549" s="2"/>
      <c r="AF2549" s="2"/>
      <c r="AG2549" s="2"/>
      <c r="AH2549" s="2"/>
      <c r="AI2549" s="2"/>
    </row>
    <row r="2550" spans="27:35" x14ac:dyDescent="0.25">
      <c r="AA2550" s="2"/>
      <c r="AF2550" s="2"/>
      <c r="AG2550" s="2"/>
      <c r="AH2550" s="2"/>
      <c r="AI2550" s="2"/>
    </row>
    <row r="2551" spans="27:35" x14ac:dyDescent="0.25">
      <c r="AA2551" s="2"/>
      <c r="AF2551" s="2"/>
      <c r="AG2551" s="2"/>
      <c r="AH2551" s="2"/>
      <c r="AI2551" s="2"/>
    </row>
    <row r="2552" spans="27:35" x14ac:dyDescent="0.25">
      <c r="AA2552" s="2"/>
      <c r="AF2552" s="2"/>
      <c r="AG2552" s="2"/>
      <c r="AH2552" s="2"/>
      <c r="AI2552" s="2"/>
    </row>
    <row r="2553" spans="27:35" x14ac:dyDescent="0.25">
      <c r="AA2553" s="2"/>
      <c r="AF2553" s="2"/>
      <c r="AG2553" s="2"/>
      <c r="AH2553" s="2"/>
      <c r="AI2553" s="2"/>
    </row>
    <row r="2554" spans="27:35" x14ac:dyDescent="0.25">
      <c r="AA2554" s="2"/>
      <c r="AF2554" s="2"/>
      <c r="AG2554" s="2"/>
      <c r="AH2554" s="2"/>
      <c r="AI2554" s="2"/>
    </row>
    <row r="2555" spans="27:35" x14ac:dyDescent="0.25">
      <c r="AA2555" s="2"/>
      <c r="AF2555" s="2"/>
      <c r="AG2555" s="2"/>
      <c r="AH2555" s="2"/>
      <c r="AI2555" s="2"/>
    </row>
    <row r="2556" spans="27:35" x14ac:dyDescent="0.25">
      <c r="AA2556" s="2"/>
      <c r="AF2556" s="2"/>
      <c r="AG2556" s="2"/>
      <c r="AH2556" s="2"/>
      <c r="AI2556" s="2"/>
    </row>
    <row r="2557" spans="27:35" x14ac:dyDescent="0.25">
      <c r="AA2557" s="2"/>
      <c r="AF2557" s="2"/>
      <c r="AG2557" s="2"/>
      <c r="AH2557" s="2"/>
      <c r="AI2557" s="2"/>
    </row>
    <row r="2558" spans="27:35" x14ac:dyDescent="0.25">
      <c r="AA2558" s="2"/>
      <c r="AF2558" s="2"/>
      <c r="AG2558" s="2"/>
      <c r="AH2558" s="2"/>
      <c r="AI2558" s="2"/>
    </row>
    <row r="2559" spans="27:35" x14ac:dyDescent="0.25">
      <c r="AA2559" s="2"/>
      <c r="AF2559" s="2"/>
      <c r="AG2559" s="2"/>
      <c r="AH2559" s="2"/>
      <c r="AI2559" s="2"/>
    </row>
    <row r="2560" spans="27:35" x14ac:dyDescent="0.25">
      <c r="AA2560" s="2"/>
      <c r="AF2560" s="2"/>
      <c r="AG2560" s="2"/>
      <c r="AH2560" s="2"/>
      <c r="AI2560" s="2"/>
    </row>
    <row r="2561" spans="27:35" x14ac:dyDescent="0.25">
      <c r="AA2561" s="2"/>
      <c r="AF2561" s="2"/>
      <c r="AG2561" s="2"/>
      <c r="AH2561" s="2"/>
      <c r="AI2561" s="2"/>
    </row>
    <row r="2562" spans="27:35" x14ac:dyDescent="0.25">
      <c r="AA2562" s="2"/>
      <c r="AF2562" s="2"/>
      <c r="AG2562" s="2"/>
      <c r="AH2562" s="2"/>
      <c r="AI2562" s="2"/>
    </row>
    <row r="2563" spans="27:35" x14ac:dyDescent="0.25">
      <c r="AA2563" s="2"/>
      <c r="AF2563" s="2"/>
      <c r="AG2563" s="2"/>
      <c r="AH2563" s="2"/>
      <c r="AI2563" s="2"/>
    </row>
    <row r="2564" spans="27:35" x14ac:dyDescent="0.25">
      <c r="AA2564" s="2"/>
      <c r="AF2564" s="2"/>
      <c r="AG2564" s="2"/>
      <c r="AH2564" s="2"/>
      <c r="AI2564" s="2"/>
    </row>
    <row r="2565" spans="27:35" x14ac:dyDescent="0.25">
      <c r="AA2565" s="2"/>
      <c r="AF2565" s="2"/>
      <c r="AG2565" s="2"/>
      <c r="AH2565" s="2"/>
      <c r="AI2565" s="2"/>
    </row>
    <row r="2566" spans="27:35" x14ac:dyDescent="0.25">
      <c r="AA2566" s="2"/>
      <c r="AF2566" s="2"/>
      <c r="AG2566" s="2"/>
      <c r="AH2566" s="2"/>
      <c r="AI2566" s="2"/>
    </row>
    <row r="2567" spans="27:35" x14ac:dyDescent="0.25">
      <c r="AA2567" s="2"/>
      <c r="AF2567" s="2"/>
      <c r="AG2567" s="2"/>
      <c r="AH2567" s="2"/>
      <c r="AI2567" s="2"/>
    </row>
    <row r="2568" spans="27:35" x14ac:dyDescent="0.25">
      <c r="AA2568" s="2"/>
      <c r="AF2568" s="2"/>
      <c r="AG2568" s="2"/>
      <c r="AH2568" s="2"/>
      <c r="AI2568" s="2"/>
    </row>
    <row r="2569" spans="27:35" x14ac:dyDescent="0.25">
      <c r="AA2569" s="2"/>
      <c r="AF2569" s="2"/>
      <c r="AG2569" s="2"/>
      <c r="AH2569" s="2"/>
      <c r="AI2569" s="2"/>
    </row>
    <row r="2570" spans="27:35" x14ac:dyDescent="0.25">
      <c r="AA2570" s="2"/>
      <c r="AF2570" s="2"/>
      <c r="AG2570" s="2"/>
      <c r="AH2570" s="2"/>
      <c r="AI2570" s="2"/>
    </row>
    <row r="2571" spans="27:35" x14ac:dyDescent="0.25">
      <c r="AA2571" s="2"/>
      <c r="AF2571" s="2"/>
      <c r="AG2571" s="2"/>
      <c r="AH2571" s="2"/>
      <c r="AI2571" s="2"/>
    </row>
    <row r="2572" spans="27:35" x14ac:dyDescent="0.25">
      <c r="AA2572" s="2"/>
      <c r="AF2572" s="2"/>
      <c r="AG2572" s="2"/>
      <c r="AH2572" s="2"/>
      <c r="AI2572" s="2"/>
    </row>
    <row r="2573" spans="27:35" x14ac:dyDescent="0.25">
      <c r="AA2573" s="2"/>
      <c r="AF2573" s="2"/>
      <c r="AG2573" s="2"/>
      <c r="AH2573" s="2"/>
      <c r="AI2573" s="2"/>
    </row>
    <row r="2574" spans="27:35" x14ac:dyDescent="0.25">
      <c r="AA2574" s="2"/>
      <c r="AF2574" s="2"/>
      <c r="AG2574" s="2"/>
      <c r="AH2574" s="2"/>
      <c r="AI2574" s="2"/>
    </row>
    <row r="2575" spans="27:35" x14ac:dyDescent="0.25">
      <c r="AA2575" s="2"/>
      <c r="AF2575" s="2"/>
      <c r="AG2575" s="2"/>
      <c r="AH2575" s="2"/>
      <c r="AI2575" s="2"/>
    </row>
    <row r="2576" spans="27:35" x14ac:dyDescent="0.25">
      <c r="AA2576" s="2"/>
      <c r="AF2576" s="2"/>
      <c r="AG2576" s="2"/>
      <c r="AH2576" s="2"/>
      <c r="AI2576" s="2"/>
    </row>
    <row r="2577" spans="27:35" x14ac:dyDescent="0.25">
      <c r="AA2577" s="2"/>
      <c r="AF2577" s="2"/>
      <c r="AG2577" s="2"/>
      <c r="AH2577" s="2"/>
      <c r="AI2577" s="2"/>
    </row>
    <row r="2578" spans="27:35" x14ac:dyDescent="0.25">
      <c r="AA2578" s="2"/>
      <c r="AF2578" s="2"/>
      <c r="AG2578" s="2"/>
      <c r="AH2578" s="2"/>
      <c r="AI2578" s="2"/>
    </row>
    <row r="2579" spans="27:35" x14ac:dyDescent="0.25">
      <c r="AA2579" s="2"/>
      <c r="AF2579" s="2"/>
      <c r="AG2579" s="2"/>
      <c r="AH2579" s="2"/>
      <c r="AI2579" s="2"/>
    </row>
    <row r="2580" spans="27:35" x14ac:dyDescent="0.25">
      <c r="AA2580" s="2"/>
      <c r="AF2580" s="2"/>
      <c r="AG2580" s="2"/>
      <c r="AH2580" s="2"/>
      <c r="AI2580" s="2"/>
    </row>
    <row r="2581" spans="27:35" x14ac:dyDescent="0.25">
      <c r="AA2581" s="2"/>
      <c r="AF2581" s="2"/>
      <c r="AG2581" s="2"/>
      <c r="AH2581" s="2"/>
      <c r="AI2581" s="2"/>
    </row>
    <row r="2582" spans="27:35" x14ac:dyDescent="0.25">
      <c r="AA2582" s="2"/>
      <c r="AF2582" s="2"/>
      <c r="AG2582" s="2"/>
      <c r="AH2582" s="2"/>
      <c r="AI2582" s="2"/>
    </row>
    <row r="2583" spans="27:35" x14ac:dyDescent="0.25">
      <c r="AA2583" s="2"/>
      <c r="AF2583" s="2"/>
      <c r="AG2583" s="2"/>
      <c r="AH2583" s="2"/>
      <c r="AI2583" s="2"/>
    </row>
    <row r="2584" spans="27:35" x14ac:dyDescent="0.25">
      <c r="AA2584" s="2"/>
      <c r="AF2584" s="2"/>
      <c r="AG2584" s="2"/>
      <c r="AH2584" s="2"/>
      <c r="AI2584" s="2"/>
    </row>
    <row r="2585" spans="27:35" x14ac:dyDescent="0.25">
      <c r="AA2585" s="2"/>
      <c r="AF2585" s="2"/>
      <c r="AG2585" s="2"/>
      <c r="AH2585" s="2"/>
      <c r="AI2585" s="2"/>
    </row>
    <row r="2586" spans="27:35" x14ac:dyDescent="0.25">
      <c r="AA2586" s="2"/>
      <c r="AF2586" s="2"/>
      <c r="AG2586" s="2"/>
      <c r="AH2586" s="2"/>
      <c r="AI2586" s="2"/>
    </row>
    <row r="2587" spans="27:35" x14ac:dyDescent="0.25">
      <c r="AA2587" s="2"/>
      <c r="AF2587" s="2"/>
      <c r="AG2587" s="2"/>
      <c r="AH2587" s="2"/>
      <c r="AI2587" s="2"/>
    </row>
    <row r="2588" spans="27:35" x14ac:dyDescent="0.25">
      <c r="AA2588" s="2"/>
      <c r="AF2588" s="2"/>
      <c r="AG2588" s="2"/>
      <c r="AH2588" s="2"/>
      <c r="AI2588" s="2"/>
    </row>
    <row r="2589" spans="27:35" x14ac:dyDescent="0.25">
      <c r="AA2589" s="2"/>
      <c r="AF2589" s="2"/>
      <c r="AG2589" s="2"/>
      <c r="AH2589" s="2"/>
      <c r="AI2589" s="2"/>
    </row>
    <row r="2590" spans="27:35" x14ac:dyDescent="0.25">
      <c r="AA2590" s="2"/>
      <c r="AF2590" s="2"/>
      <c r="AG2590" s="2"/>
      <c r="AH2590" s="2"/>
      <c r="AI2590" s="2"/>
    </row>
    <row r="2591" spans="27:35" x14ac:dyDescent="0.25">
      <c r="AA2591" s="2"/>
      <c r="AF2591" s="2"/>
      <c r="AG2591" s="2"/>
      <c r="AH2591" s="2"/>
      <c r="AI2591" s="2"/>
    </row>
    <row r="2592" spans="27:35" x14ac:dyDescent="0.25">
      <c r="AA2592" s="2"/>
      <c r="AF2592" s="2"/>
      <c r="AG2592" s="2"/>
      <c r="AH2592" s="2"/>
      <c r="AI2592" s="2"/>
    </row>
    <row r="2593" spans="27:35" x14ac:dyDescent="0.25">
      <c r="AA2593" s="2"/>
      <c r="AF2593" s="2"/>
      <c r="AG2593" s="2"/>
      <c r="AH2593" s="2"/>
      <c r="AI2593" s="2"/>
    </row>
    <row r="2594" spans="27:35" x14ac:dyDescent="0.25">
      <c r="AA2594" s="2"/>
      <c r="AF2594" s="2"/>
      <c r="AG2594" s="2"/>
      <c r="AH2594" s="2"/>
      <c r="AI2594" s="2"/>
    </row>
    <row r="2595" spans="27:35" x14ac:dyDescent="0.25">
      <c r="AA2595" s="2"/>
      <c r="AF2595" s="2"/>
      <c r="AG2595" s="2"/>
      <c r="AH2595" s="2"/>
      <c r="AI2595" s="2"/>
    </row>
    <row r="2596" spans="27:35" x14ac:dyDescent="0.25">
      <c r="AA2596" s="2"/>
      <c r="AF2596" s="2"/>
      <c r="AG2596" s="2"/>
      <c r="AH2596" s="2"/>
      <c r="AI2596" s="2"/>
    </row>
    <row r="2597" spans="27:35" x14ac:dyDescent="0.25">
      <c r="AA2597" s="2"/>
      <c r="AF2597" s="2"/>
      <c r="AG2597" s="2"/>
      <c r="AH2597" s="2"/>
      <c r="AI2597" s="2"/>
    </row>
    <row r="2598" spans="27:35" x14ac:dyDescent="0.25">
      <c r="AA2598" s="2"/>
      <c r="AF2598" s="2"/>
      <c r="AG2598" s="2"/>
      <c r="AH2598" s="2"/>
      <c r="AI2598" s="2"/>
    </row>
    <row r="2599" spans="27:35" x14ac:dyDescent="0.25">
      <c r="AA2599" s="2"/>
      <c r="AF2599" s="2"/>
      <c r="AG2599" s="2"/>
      <c r="AH2599" s="2"/>
      <c r="AI2599" s="2"/>
    </row>
    <row r="2600" spans="27:35" x14ac:dyDescent="0.25">
      <c r="AA2600" s="2"/>
      <c r="AF2600" s="2"/>
      <c r="AG2600" s="2"/>
      <c r="AH2600" s="2"/>
      <c r="AI2600" s="2"/>
    </row>
    <row r="2601" spans="27:35" x14ac:dyDescent="0.25">
      <c r="AA2601" s="2"/>
      <c r="AF2601" s="2"/>
      <c r="AG2601" s="2"/>
      <c r="AH2601" s="2"/>
      <c r="AI2601" s="2"/>
    </row>
    <row r="2602" spans="27:35" x14ac:dyDescent="0.25">
      <c r="AA2602" s="2"/>
      <c r="AF2602" s="2"/>
      <c r="AG2602" s="2"/>
      <c r="AH2602" s="2"/>
      <c r="AI2602" s="2"/>
    </row>
    <row r="2603" spans="27:35" x14ac:dyDescent="0.25">
      <c r="AA2603" s="2"/>
      <c r="AF2603" s="2"/>
      <c r="AG2603" s="2"/>
      <c r="AH2603" s="2"/>
      <c r="AI2603" s="2"/>
    </row>
    <row r="2604" spans="27:35" x14ac:dyDescent="0.25">
      <c r="AA2604" s="2"/>
      <c r="AF2604" s="2"/>
      <c r="AG2604" s="2"/>
      <c r="AH2604" s="2"/>
      <c r="AI2604" s="2"/>
    </row>
    <row r="2605" spans="27:35" x14ac:dyDescent="0.25">
      <c r="AA2605" s="2"/>
      <c r="AF2605" s="2"/>
      <c r="AG2605" s="2"/>
      <c r="AH2605" s="2"/>
      <c r="AI2605" s="2"/>
    </row>
    <row r="2606" spans="27:35" x14ac:dyDescent="0.25">
      <c r="AA2606" s="2"/>
      <c r="AF2606" s="2"/>
      <c r="AG2606" s="2"/>
      <c r="AH2606" s="2"/>
      <c r="AI2606" s="2"/>
    </row>
    <row r="2607" spans="27:35" x14ac:dyDescent="0.25">
      <c r="AA2607" s="2"/>
      <c r="AF2607" s="2"/>
      <c r="AG2607" s="2"/>
      <c r="AH2607" s="2"/>
      <c r="AI2607" s="2"/>
    </row>
    <row r="2608" spans="27:35" x14ac:dyDescent="0.25">
      <c r="AA2608" s="2"/>
      <c r="AF2608" s="2"/>
      <c r="AG2608" s="2"/>
      <c r="AH2608" s="2"/>
      <c r="AI2608" s="2"/>
    </row>
    <row r="2609" spans="27:35" x14ac:dyDescent="0.25">
      <c r="AA2609" s="2"/>
      <c r="AF2609" s="2"/>
      <c r="AG2609" s="2"/>
      <c r="AH2609" s="2"/>
      <c r="AI2609" s="2"/>
    </row>
    <row r="2610" spans="27:35" x14ac:dyDescent="0.25">
      <c r="AA2610" s="2"/>
      <c r="AF2610" s="2"/>
      <c r="AG2610" s="2"/>
      <c r="AH2610" s="2"/>
      <c r="AI2610" s="2"/>
    </row>
    <row r="2611" spans="27:35" x14ac:dyDescent="0.25">
      <c r="AA2611" s="2"/>
      <c r="AF2611" s="2"/>
      <c r="AG2611" s="2"/>
      <c r="AH2611" s="2"/>
      <c r="AI2611" s="2"/>
    </row>
    <row r="2612" spans="27:35" x14ac:dyDescent="0.25">
      <c r="AA2612" s="2"/>
      <c r="AF2612" s="2"/>
      <c r="AG2612" s="2"/>
      <c r="AH2612" s="2"/>
      <c r="AI2612" s="2"/>
    </row>
    <row r="2613" spans="27:35" x14ac:dyDescent="0.25">
      <c r="AA2613" s="2"/>
      <c r="AF2613" s="2"/>
      <c r="AG2613" s="2"/>
      <c r="AH2613" s="2"/>
      <c r="AI2613" s="2"/>
    </row>
    <row r="2614" spans="27:35" x14ac:dyDescent="0.25">
      <c r="AA2614" s="2"/>
      <c r="AF2614" s="2"/>
      <c r="AG2614" s="2"/>
      <c r="AH2614" s="2"/>
      <c r="AI2614" s="2"/>
    </row>
    <row r="2615" spans="27:35" x14ac:dyDescent="0.25">
      <c r="AA2615" s="2"/>
      <c r="AF2615" s="2"/>
      <c r="AG2615" s="2"/>
      <c r="AH2615" s="2"/>
      <c r="AI2615" s="2"/>
    </row>
    <row r="2616" spans="27:35" x14ac:dyDescent="0.25">
      <c r="AA2616" s="2"/>
      <c r="AF2616" s="2"/>
      <c r="AG2616" s="2"/>
      <c r="AH2616" s="2"/>
      <c r="AI2616" s="2"/>
    </row>
    <row r="2617" spans="27:35" x14ac:dyDescent="0.25">
      <c r="AA2617" s="2"/>
      <c r="AF2617" s="2"/>
      <c r="AG2617" s="2"/>
      <c r="AH2617" s="2"/>
      <c r="AI2617" s="2"/>
    </row>
    <row r="2618" spans="27:35" x14ac:dyDescent="0.25">
      <c r="AA2618" s="2"/>
      <c r="AF2618" s="2"/>
      <c r="AG2618" s="2"/>
      <c r="AH2618" s="2"/>
      <c r="AI2618" s="2"/>
    </row>
    <row r="2619" spans="27:35" x14ac:dyDescent="0.25">
      <c r="AA2619" s="2"/>
      <c r="AF2619" s="2"/>
      <c r="AG2619" s="2"/>
      <c r="AH2619" s="2"/>
      <c r="AI2619" s="2"/>
    </row>
    <row r="2620" spans="27:35" x14ac:dyDescent="0.25">
      <c r="AA2620" s="2"/>
      <c r="AF2620" s="2"/>
      <c r="AG2620" s="2"/>
      <c r="AH2620" s="2"/>
      <c r="AI2620" s="2"/>
    </row>
    <row r="2621" spans="27:35" x14ac:dyDescent="0.25">
      <c r="AA2621" s="2"/>
      <c r="AF2621" s="2"/>
      <c r="AG2621" s="2"/>
      <c r="AH2621" s="2"/>
      <c r="AI2621" s="2"/>
    </row>
    <row r="2622" spans="27:35" x14ac:dyDescent="0.25">
      <c r="AA2622" s="2"/>
      <c r="AF2622" s="2"/>
      <c r="AG2622" s="2"/>
      <c r="AH2622" s="2"/>
      <c r="AI2622" s="2"/>
    </row>
    <row r="2623" spans="27:35" x14ac:dyDescent="0.25">
      <c r="AA2623" s="2"/>
      <c r="AF2623" s="2"/>
      <c r="AG2623" s="2"/>
      <c r="AH2623" s="2"/>
      <c r="AI2623" s="2"/>
    </row>
    <row r="2624" spans="27:35" x14ac:dyDescent="0.25">
      <c r="AA2624" s="2"/>
      <c r="AF2624" s="2"/>
      <c r="AG2624" s="2"/>
      <c r="AH2624" s="2"/>
      <c r="AI2624" s="2"/>
    </row>
    <row r="2625" spans="27:35" x14ac:dyDescent="0.25">
      <c r="AA2625" s="2"/>
      <c r="AF2625" s="2"/>
      <c r="AG2625" s="2"/>
      <c r="AH2625" s="2"/>
      <c r="AI2625" s="2"/>
    </row>
    <row r="2626" spans="27:35" x14ac:dyDescent="0.25">
      <c r="AA2626" s="2"/>
      <c r="AF2626" s="2"/>
      <c r="AG2626" s="2"/>
      <c r="AH2626" s="2"/>
      <c r="AI2626" s="2"/>
    </row>
    <row r="2627" spans="27:35" x14ac:dyDescent="0.25">
      <c r="AA2627" s="2"/>
      <c r="AF2627" s="2"/>
      <c r="AG2627" s="2"/>
      <c r="AH2627" s="2"/>
      <c r="AI2627" s="2"/>
    </row>
    <row r="2628" spans="27:35" x14ac:dyDescent="0.25">
      <c r="AA2628" s="2"/>
      <c r="AF2628" s="2"/>
      <c r="AG2628" s="2"/>
      <c r="AH2628" s="2"/>
      <c r="AI2628" s="2"/>
    </row>
    <row r="2629" spans="27:35" x14ac:dyDescent="0.25">
      <c r="AA2629" s="2"/>
      <c r="AF2629" s="2"/>
      <c r="AG2629" s="2"/>
      <c r="AH2629" s="2"/>
      <c r="AI2629" s="2"/>
    </row>
    <row r="2630" spans="27:35" x14ac:dyDescent="0.25">
      <c r="AA2630" s="2"/>
      <c r="AF2630" s="2"/>
      <c r="AG2630" s="2"/>
      <c r="AH2630" s="2"/>
      <c r="AI2630" s="2"/>
    </row>
    <row r="2631" spans="27:35" x14ac:dyDescent="0.25">
      <c r="AA2631" s="2"/>
      <c r="AF2631" s="2"/>
      <c r="AG2631" s="2"/>
      <c r="AH2631" s="2"/>
      <c r="AI2631" s="2"/>
    </row>
    <row r="2632" spans="27:35" x14ac:dyDescent="0.25">
      <c r="AA2632" s="2"/>
      <c r="AF2632" s="2"/>
      <c r="AG2632" s="2"/>
      <c r="AH2632" s="2"/>
      <c r="AI2632" s="2"/>
    </row>
    <row r="2633" spans="27:35" x14ac:dyDescent="0.25">
      <c r="AA2633" s="2"/>
      <c r="AF2633" s="2"/>
      <c r="AG2633" s="2"/>
      <c r="AH2633" s="2"/>
      <c r="AI2633" s="2"/>
    </row>
    <row r="2634" spans="27:35" x14ac:dyDescent="0.25">
      <c r="AA2634" s="2"/>
      <c r="AF2634" s="2"/>
      <c r="AG2634" s="2"/>
      <c r="AH2634" s="2"/>
      <c r="AI2634" s="2"/>
    </row>
    <row r="2635" spans="27:35" x14ac:dyDescent="0.25">
      <c r="AA2635" s="2"/>
      <c r="AF2635" s="2"/>
      <c r="AG2635" s="2"/>
      <c r="AH2635" s="2"/>
      <c r="AI2635" s="2"/>
    </row>
    <row r="2636" spans="27:35" x14ac:dyDescent="0.25">
      <c r="AA2636" s="2"/>
      <c r="AF2636" s="2"/>
      <c r="AG2636" s="2"/>
      <c r="AH2636" s="2"/>
      <c r="AI2636" s="2"/>
    </row>
    <row r="2637" spans="27:35" x14ac:dyDescent="0.25">
      <c r="AA2637" s="2"/>
      <c r="AF2637" s="2"/>
      <c r="AG2637" s="2"/>
      <c r="AH2637" s="2"/>
      <c r="AI2637" s="2"/>
    </row>
    <row r="2638" spans="27:35" x14ac:dyDescent="0.25">
      <c r="AA2638" s="2"/>
      <c r="AF2638" s="2"/>
      <c r="AG2638" s="2"/>
      <c r="AH2638" s="2"/>
      <c r="AI2638" s="2"/>
    </row>
    <row r="2639" spans="27:35" x14ac:dyDescent="0.25">
      <c r="AA2639" s="2"/>
      <c r="AF2639" s="2"/>
      <c r="AG2639" s="2"/>
      <c r="AH2639" s="2"/>
      <c r="AI2639" s="2"/>
    </row>
    <row r="2640" spans="27:35" x14ac:dyDescent="0.25">
      <c r="AA2640" s="2"/>
      <c r="AF2640" s="2"/>
      <c r="AG2640" s="2"/>
      <c r="AH2640" s="2"/>
      <c r="AI2640" s="2"/>
    </row>
    <row r="2641" spans="27:35" x14ac:dyDescent="0.25">
      <c r="AA2641" s="2"/>
      <c r="AF2641" s="2"/>
      <c r="AG2641" s="2"/>
      <c r="AH2641" s="2"/>
      <c r="AI2641" s="2"/>
    </row>
    <row r="2642" spans="27:35" x14ac:dyDescent="0.25">
      <c r="AA2642" s="2"/>
      <c r="AF2642" s="2"/>
      <c r="AG2642" s="2"/>
      <c r="AH2642" s="2"/>
      <c r="AI2642" s="2"/>
    </row>
    <row r="2643" spans="27:35" x14ac:dyDescent="0.25">
      <c r="AA2643" s="2"/>
      <c r="AF2643" s="2"/>
      <c r="AG2643" s="2"/>
      <c r="AH2643" s="2"/>
      <c r="AI2643" s="2"/>
    </row>
    <row r="2644" spans="27:35" x14ac:dyDescent="0.25">
      <c r="AA2644" s="2"/>
      <c r="AF2644" s="2"/>
      <c r="AG2644" s="2"/>
      <c r="AH2644" s="2"/>
      <c r="AI2644" s="2"/>
    </row>
    <row r="2645" spans="27:35" x14ac:dyDescent="0.25">
      <c r="AA2645" s="2"/>
      <c r="AF2645" s="2"/>
      <c r="AG2645" s="2"/>
      <c r="AH2645" s="2"/>
      <c r="AI2645" s="2"/>
    </row>
    <row r="2646" spans="27:35" x14ac:dyDescent="0.25">
      <c r="AA2646" s="2"/>
      <c r="AF2646" s="2"/>
      <c r="AG2646" s="2"/>
      <c r="AH2646" s="2"/>
      <c r="AI2646" s="2"/>
    </row>
    <row r="2647" spans="27:35" x14ac:dyDescent="0.25">
      <c r="AA2647" s="2"/>
      <c r="AF2647" s="2"/>
      <c r="AG2647" s="2"/>
      <c r="AH2647" s="2"/>
      <c r="AI2647" s="2"/>
    </row>
    <row r="2648" spans="27:35" x14ac:dyDescent="0.25">
      <c r="AA2648" s="2"/>
      <c r="AF2648" s="2"/>
      <c r="AG2648" s="2"/>
      <c r="AH2648" s="2"/>
      <c r="AI2648" s="2"/>
    </row>
    <row r="2649" spans="27:35" x14ac:dyDescent="0.25">
      <c r="AA2649" s="2"/>
      <c r="AF2649" s="2"/>
      <c r="AG2649" s="2"/>
      <c r="AH2649" s="2"/>
      <c r="AI2649" s="2"/>
    </row>
    <row r="2650" spans="27:35" x14ac:dyDescent="0.25">
      <c r="AA2650" s="2"/>
      <c r="AF2650" s="2"/>
      <c r="AG2650" s="2"/>
      <c r="AH2650" s="2"/>
      <c r="AI2650" s="2"/>
    </row>
    <row r="2651" spans="27:35" x14ac:dyDescent="0.25">
      <c r="AA2651" s="2"/>
      <c r="AF2651" s="2"/>
      <c r="AG2651" s="2"/>
      <c r="AH2651" s="2"/>
      <c r="AI2651" s="2"/>
    </row>
    <row r="2652" spans="27:35" x14ac:dyDescent="0.25">
      <c r="AA2652" s="2"/>
      <c r="AF2652" s="2"/>
      <c r="AG2652" s="2"/>
      <c r="AH2652" s="2"/>
      <c r="AI2652" s="2"/>
    </row>
    <row r="2653" spans="27:35" x14ac:dyDescent="0.25">
      <c r="AA2653" s="2"/>
      <c r="AF2653" s="2"/>
      <c r="AG2653" s="2"/>
      <c r="AH2653" s="2"/>
      <c r="AI2653" s="2"/>
    </row>
    <row r="2654" spans="27:35" x14ac:dyDescent="0.25">
      <c r="AA2654" s="2"/>
      <c r="AF2654" s="2"/>
      <c r="AG2654" s="2"/>
      <c r="AH2654" s="2"/>
      <c r="AI2654" s="2"/>
    </row>
    <row r="2655" spans="27:35" x14ac:dyDescent="0.25">
      <c r="AA2655" s="2"/>
      <c r="AF2655" s="2"/>
      <c r="AG2655" s="2"/>
      <c r="AH2655" s="2"/>
      <c r="AI2655" s="2"/>
    </row>
    <row r="2656" spans="27:35" x14ac:dyDescent="0.25">
      <c r="AA2656" s="2"/>
      <c r="AF2656" s="2"/>
      <c r="AG2656" s="2"/>
      <c r="AH2656" s="2"/>
      <c r="AI2656" s="2"/>
    </row>
    <row r="2657" spans="27:35" x14ac:dyDescent="0.25">
      <c r="AA2657" s="2"/>
      <c r="AF2657" s="2"/>
      <c r="AG2657" s="2"/>
      <c r="AH2657" s="2"/>
      <c r="AI2657" s="2"/>
    </row>
    <row r="2658" spans="27:35" x14ac:dyDescent="0.25">
      <c r="AA2658" s="2"/>
      <c r="AF2658" s="2"/>
      <c r="AG2658" s="2"/>
      <c r="AH2658" s="2"/>
      <c r="AI2658" s="2"/>
    </row>
    <row r="2659" spans="27:35" x14ac:dyDescent="0.25">
      <c r="AA2659" s="2"/>
      <c r="AF2659" s="2"/>
      <c r="AG2659" s="2"/>
      <c r="AH2659" s="2"/>
      <c r="AI2659" s="2"/>
    </row>
    <row r="2660" spans="27:35" x14ac:dyDescent="0.25">
      <c r="AA2660" s="2"/>
      <c r="AF2660" s="2"/>
      <c r="AG2660" s="2"/>
      <c r="AH2660" s="2"/>
      <c r="AI2660" s="2"/>
    </row>
    <row r="2661" spans="27:35" x14ac:dyDescent="0.25">
      <c r="AA2661" s="2"/>
      <c r="AF2661" s="2"/>
      <c r="AG2661" s="2"/>
      <c r="AH2661" s="2"/>
      <c r="AI2661" s="2"/>
    </row>
    <row r="2662" spans="27:35" x14ac:dyDescent="0.25">
      <c r="AA2662" s="2"/>
      <c r="AF2662" s="2"/>
      <c r="AG2662" s="2"/>
      <c r="AH2662" s="2"/>
      <c r="AI2662" s="2"/>
    </row>
    <row r="2663" spans="27:35" x14ac:dyDescent="0.25">
      <c r="AA2663" s="2"/>
      <c r="AF2663" s="2"/>
      <c r="AG2663" s="2"/>
      <c r="AH2663" s="2"/>
      <c r="AI2663" s="2"/>
    </row>
    <row r="2664" spans="27:35" x14ac:dyDescent="0.25">
      <c r="AA2664" s="2"/>
      <c r="AF2664" s="2"/>
      <c r="AG2664" s="2"/>
      <c r="AH2664" s="2"/>
      <c r="AI2664" s="2"/>
    </row>
    <row r="2665" spans="27:35" x14ac:dyDescent="0.25">
      <c r="AA2665" s="2"/>
      <c r="AF2665" s="2"/>
      <c r="AG2665" s="2"/>
      <c r="AH2665" s="2"/>
      <c r="AI2665" s="2"/>
    </row>
    <row r="2666" spans="27:35" x14ac:dyDescent="0.25">
      <c r="AA2666" s="2"/>
      <c r="AF2666" s="2"/>
      <c r="AG2666" s="2"/>
      <c r="AH2666" s="2"/>
      <c r="AI2666" s="2"/>
    </row>
    <row r="2667" spans="27:35" x14ac:dyDescent="0.25">
      <c r="AA2667" s="2"/>
      <c r="AF2667" s="2"/>
      <c r="AG2667" s="2"/>
      <c r="AH2667" s="2"/>
      <c r="AI2667" s="2"/>
    </row>
    <row r="2668" spans="27:35" x14ac:dyDescent="0.25">
      <c r="AA2668" s="2"/>
      <c r="AF2668" s="2"/>
      <c r="AG2668" s="2"/>
      <c r="AH2668" s="2"/>
      <c r="AI2668" s="2"/>
    </row>
    <row r="2669" spans="27:35" x14ac:dyDescent="0.25">
      <c r="AA2669" s="2"/>
      <c r="AF2669" s="2"/>
      <c r="AG2669" s="2"/>
      <c r="AH2669" s="2"/>
      <c r="AI2669" s="2"/>
    </row>
    <row r="2670" spans="27:35" x14ac:dyDescent="0.25">
      <c r="AA2670" s="2"/>
      <c r="AF2670" s="2"/>
      <c r="AG2670" s="2"/>
      <c r="AH2670" s="2"/>
      <c r="AI2670" s="2"/>
    </row>
    <row r="2671" spans="27:35" x14ac:dyDescent="0.25">
      <c r="AA2671" s="2"/>
      <c r="AF2671" s="2"/>
      <c r="AG2671" s="2"/>
      <c r="AH2671" s="2"/>
      <c r="AI2671" s="2"/>
    </row>
    <row r="2672" spans="27:35" x14ac:dyDescent="0.25">
      <c r="AA2672" s="2"/>
      <c r="AF2672" s="2"/>
      <c r="AG2672" s="2"/>
      <c r="AH2672" s="2"/>
      <c r="AI2672" s="2"/>
    </row>
    <row r="2673" spans="27:35" x14ac:dyDescent="0.25">
      <c r="AA2673" s="2"/>
      <c r="AF2673" s="2"/>
      <c r="AG2673" s="2"/>
      <c r="AH2673" s="2"/>
      <c r="AI2673" s="2"/>
    </row>
    <row r="2674" spans="27:35" x14ac:dyDescent="0.25">
      <c r="AA2674" s="2"/>
      <c r="AF2674" s="2"/>
      <c r="AG2674" s="2"/>
      <c r="AH2674" s="2"/>
      <c r="AI2674" s="2"/>
    </row>
    <row r="2675" spans="27:35" x14ac:dyDescent="0.25">
      <c r="AA2675" s="2"/>
      <c r="AF2675" s="2"/>
      <c r="AG2675" s="2"/>
      <c r="AH2675" s="2"/>
      <c r="AI2675" s="2"/>
    </row>
    <row r="2676" spans="27:35" x14ac:dyDescent="0.25">
      <c r="AA2676" s="2"/>
      <c r="AF2676" s="2"/>
      <c r="AG2676" s="2"/>
      <c r="AH2676" s="2"/>
      <c r="AI2676" s="2"/>
    </row>
    <row r="2677" spans="27:35" x14ac:dyDescent="0.25">
      <c r="AA2677" s="2"/>
      <c r="AF2677" s="2"/>
      <c r="AG2677" s="2"/>
      <c r="AH2677" s="2"/>
      <c r="AI2677" s="2"/>
    </row>
    <row r="2678" spans="27:35" x14ac:dyDescent="0.25">
      <c r="AA2678" s="2"/>
      <c r="AF2678" s="2"/>
      <c r="AG2678" s="2"/>
      <c r="AH2678" s="2"/>
      <c r="AI2678" s="2"/>
    </row>
    <row r="2679" spans="27:35" x14ac:dyDescent="0.25">
      <c r="AA2679" s="2"/>
      <c r="AF2679" s="2"/>
      <c r="AG2679" s="2"/>
      <c r="AH2679" s="2"/>
      <c r="AI2679" s="2"/>
    </row>
    <row r="2680" spans="27:35" x14ac:dyDescent="0.25">
      <c r="AA2680" s="2"/>
      <c r="AF2680" s="2"/>
      <c r="AG2680" s="2"/>
      <c r="AH2680" s="2"/>
      <c r="AI2680" s="2"/>
    </row>
    <row r="2681" spans="27:35" x14ac:dyDescent="0.25">
      <c r="AA2681" s="2"/>
      <c r="AF2681" s="2"/>
      <c r="AG2681" s="2"/>
      <c r="AH2681" s="2"/>
      <c r="AI2681" s="2"/>
    </row>
    <row r="2682" spans="27:35" x14ac:dyDescent="0.25">
      <c r="AA2682" s="2"/>
      <c r="AF2682" s="2"/>
      <c r="AG2682" s="2"/>
      <c r="AH2682" s="2"/>
      <c r="AI2682" s="2"/>
    </row>
    <row r="2683" spans="27:35" x14ac:dyDescent="0.25">
      <c r="AA2683" s="2"/>
      <c r="AF2683" s="2"/>
      <c r="AG2683" s="2"/>
      <c r="AH2683" s="2"/>
      <c r="AI2683" s="2"/>
    </row>
    <row r="2684" spans="27:35" x14ac:dyDescent="0.25">
      <c r="AA2684" s="2"/>
      <c r="AF2684" s="2"/>
      <c r="AG2684" s="2"/>
      <c r="AH2684" s="2"/>
      <c r="AI2684" s="2"/>
    </row>
    <row r="2685" spans="27:35" x14ac:dyDescent="0.25">
      <c r="AA2685" s="2"/>
      <c r="AF2685" s="2"/>
      <c r="AG2685" s="2"/>
      <c r="AH2685" s="2"/>
      <c r="AI2685" s="2"/>
    </row>
    <row r="2686" spans="27:35" x14ac:dyDescent="0.25">
      <c r="AA2686" s="2"/>
      <c r="AF2686" s="2"/>
      <c r="AG2686" s="2"/>
      <c r="AH2686" s="2"/>
      <c r="AI2686" s="2"/>
    </row>
    <row r="2687" spans="27:35" x14ac:dyDescent="0.25">
      <c r="AA2687" s="2"/>
      <c r="AF2687" s="2"/>
      <c r="AG2687" s="2"/>
      <c r="AH2687" s="2"/>
      <c r="AI2687" s="2"/>
    </row>
    <row r="2688" spans="27:35" x14ac:dyDescent="0.25">
      <c r="AA2688" s="2"/>
      <c r="AF2688" s="2"/>
      <c r="AG2688" s="2"/>
      <c r="AH2688" s="2"/>
      <c r="AI2688" s="2"/>
    </row>
    <row r="2689" spans="27:35" x14ac:dyDescent="0.25">
      <c r="AA2689" s="2"/>
      <c r="AF2689" s="2"/>
      <c r="AG2689" s="2"/>
      <c r="AH2689" s="2"/>
      <c r="AI2689" s="2"/>
    </row>
    <row r="2690" spans="27:35" x14ac:dyDescent="0.25">
      <c r="AA2690" s="2"/>
      <c r="AF2690" s="2"/>
      <c r="AG2690" s="2"/>
      <c r="AH2690" s="2"/>
      <c r="AI2690" s="2"/>
    </row>
    <row r="2691" spans="27:35" x14ac:dyDescent="0.25">
      <c r="AA2691" s="2"/>
      <c r="AF2691" s="2"/>
      <c r="AG2691" s="2"/>
      <c r="AH2691" s="2"/>
      <c r="AI2691" s="2"/>
    </row>
    <row r="2692" spans="27:35" x14ac:dyDescent="0.25">
      <c r="AA2692" s="2"/>
      <c r="AF2692" s="2"/>
      <c r="AG2692" s="2"/>
      <c r="AH2692" s="2"/>
      <c r="AI2692" s="2"/>
    </row>
    <row r="2693" spans="27:35" x14ac:dyDescent="0.25">
      <c r="AA2693" s="2"/>
      <c r="AF2693" s="2"/>
      <c r="AG2693" s="2"/>
      <c r="AH2693" s="2"/>
      <c r="AI2693" s="2"/>
    </row>
    <row r="2694" spans="27:35" x14ac:dyDescent="0.25">
      <c r="AA2694" s="2"/>
      <c r="AF2694" s="2"/>
      <c r="AG2694" s="2"/>
      <c r="AH2694" s="2"/>
      <c r="AI2694" s="2"/>
    </row>
    <row r="2695" spans="27:35" x14ac:dyDescent="0.25">
      <c r="AA2695" s="2"/>
      <c r="AF2695" s="2"/>
      <c r="AG2695" s="2"/>
      <c r="AH2695" s="2"/>
      <c r="AI2695" s="2"/>
    </row>
    <row r="2696" spans="27:35" x14ac:dyDescent="0.25">
      <c r="AA2696" s="2"/>
      <c r="AF2696" s="2"/>
      <c r="AG2696" s="2"/>
      <c r="AH2696" s="2"/>
      <c r="AI2696" s="2"/>
    </row>
    <row r="2697" spans="27:35" x14ac:dyDescent="0.25">
      <c r="AA2697" s="2"/>
      <c r="AF2697" s="2"/>
      <c r="AG2697" s="2"/>
      <c r="AH2697" s="2"/>
      <c r="AI2697" s="2"/>
    </row>
    <row r="2698" spans="27:35" x14ac:dyDescent="0.25">
      <c r="AA2698" s="2"/>
      <c r="AF2698" s="2"/>
      <c r="AG2698" s="2"/>
      <c r="AH2698" s="2"/>
      <c r="AI2698" s="2"/>
    </row>
    <row r="2699" spans="27:35" x14ac:dyDescent="0.25">
      <c r="AA2699" s="2"/>
      <c r="AF2699" s="2"/>
      <c r="AG2699" s="2"/>
      <c r="AH2699" s="2"/>
      <c r="AI2699" s="2"/>
    </row>
    <row r="2700" spans="27:35" x14ac:dyDescent="0.25">
      <c r="AA2700" s="2"/>
      <c r="AF2700" s="2"/>
      <c r="AG2700" s="2"/>
      <c r="AH2700" s="2"/>
      <c r="AI2700" s="2"/>
    </row>
    <row r="2701" spans="27:35" x14ac:dyDescent="0.25">
      <c r="AA2701" s="2"/>
      <c r="AF2701" s="2"/>
      <c r="AG2701" s="2"/>
      <c r="AH2701" s="2"/>
      <c r="AI2701" s="2"/>
    </row>
    <row r="2702" spans="27:35" x14ac:dyDescent="0.25">
      <c r="AA2702" s="2"/>
      <c r="AF2702" s="2"/>
      <c r="AG2702" s="2"/>
      <c r="AH2702" s="2"/>
      <c r="AI2702" s="2"/>
    </row>
    <row r="2703" spans="27:35" x14ac:dyDescent="0.25">
      <c r="AA2703" s="2"/>
      <c r="AF2703" s="2"/>
      <c r="AG2703" s="2"/>
      <c r="AH2703" s="2"/>
      <c r="AI2703" s="2"/>
    </row>
    <row r="2704" spans="27:35" x14ac:dyDescent="0.25">
      <c r="AA2704" s="2"/>
      <c r="AF2704" s="2"/>
      <c r="AG2704" s="2"/>
      <c r="AH2704" s="2"/>
      <c r="AI2704" s="2"/>
    </row>
    <row r="2705" spans="27:35" x14ac:dyDescent="0.25">
      <c r="AA2705" s="2"/>
      <c r="AF2705" s="2"/>
      <c r="AG2705" s="2"/>
      <c r="AH2705" s="2"/>
      <c r="AI2705" s="2"/>
    </row>
    <row r="2706" spans="27:35" x14ac:dyDescent="0.25">
      <c r="AA2706" s="2"/>
      <c r="AF2706" s="2"/>
      <c r="AG2706" s="2"/>
      <c r="AH2706" s="2"/>
      <c r="AI2706" s="2"/>
    </row>
    <row r="2707" spans="27:35" x14ac:dyDescent="0.25">
      <c r="AA2707" s="2"/>
      <c r="AF2707" s="2"/>
      <c r="AG2707" s="2"/>
      <c r="AH2707" s="2"/>
      <c r="AI2707" s="2"/>
    </row>
    <row r="2708" spans="27:35" x14ac:dyDescent="0.25">
      <c r="AA2708" s="2"/>
      <c r="AF2708" s="2"/>
      <c r="AG2708" s="2"/>
      <c r="AH2708" s="2"/>
      <c r="AI2708" s="2"/>
    </row>
    <row r="2709" spans="27:35" x14ac:dyDescent="0.25">
      <c r="AA2709" s="2"/>
      <c r="AF2709" s="2"/>
      <c r="AG2709" s="2"/>
      <c r="AH2709" s="2"/>
      <c r="AI2709" s="2"/>
    </row>
    <row r="2710" spans="27:35" x14ac:dyDescent="0.25">
      <c r="AA2710" s="2"/>
      <c r="AF2710" s="2"/>
      <c r="AG2710" s="2"/>
      <c r="AH2710" s="2"/>
      <c r="AI2710" s="2"/>
    </row>
    <row r="2711" spans="27:35" x14ac:dyDescent="0.25">
      <c r="AA2711" s="2"/>
      <c r="AF2711" s="2"/>
      <c r="AG2711" s="2"/>
      <c r="AH2711" s="2"/>
      <c r="AI2711" s="2"/>
    </row>
    <row r="2712" spans="27:35" x14ac:dyDescent="0.25">
      <c r="AA2712" s="2"/>
      <c r="AF2712" s="2"/>
      <c r="AG2712" s="2"/>
      <c r="AH2712" s="2"/>
      <c r="AI2712" s="2"/>
    </row>
    <row r="2713" spans="27:35" x14ac:dyDescent="0.25">
      <c r="AA2713" s="2"/>
      <c r="AF2713" s="2"/>
      <c r="AG2713" s="2"/>
      <c r="AH2713" s="2"/>
      <c r="AI2713" s="2"/>
    </row>
    <row r="2714" spans="27:35" x14ac:dyDescent="0.25">
      <c r="AA2714" s="2"/>
      <c r="AF2714" s="2"/>
      <c r="AG2714" s="2"/>
      <c r="AH2714" s="2"/>
      <c r="AI2714" s="2"/>
    </row>
    <row r="2715" spans="27:35" x14ac:dyDescent="0.25">
      <c r="AA2715" s="2"/>
      <c r="AF2715" s="2"/>
      <c r="AG2715" s="2"/>
      <c r="AH2715" s="2"/>
      <c r="AI2715" s="2"/>
    </row>
    <row r="2716" spans="27:35" x14ac:dyDescent="0.25">
      <c r="AA2716" s="2"/>
      <c r="AF2716" s="2"/>
      <c r="AG2716" s="2"/>
      <c r="AH2716" s="2"/>
      <c r="AI2716" s="2"/>
    </row>
    <row r="2717" spans="27:35" x14ac:dyDescent="0.25">
      <c r="AA2717" s="2"/>
      <c r="AF2717" s="2"/>
      <c r="AG2717" s="2"/>
      <c r="AH2717" s="2"/>
      <c r="AI2717" s="2"/>
    </row>
    <row r="2718" spans="27:35" x14ac:dyDescent="0.25">
      <c r="AA2718" s="2"/>
      <c r="AF2718" s="2"/>
      <c r="AG2718" s="2"/>
      <c r="AH2718" s="2"/>
      <c r="AI2718" s="2"/>
    </row>
    <row r="2719" spans="27:35" x14ac:dyDescent="0.25">
      <c r="AA2719" s="2"/>
      <c r="AF2719" s="2"/>
      <c r="AG2719" s="2"/>
      <c r="AH2719" s="2"/>
      <c r="AI2719" s="2"/>
    </row>
    <row r="2720" spans="27:35" x14ac:dyDescent="0.25">
      <c r="AA2720" s="2"/>
      <c r="AF2720" s="2"/>
      <c r="AG2720" s="2"/>
      <c r="AH2720" s="2"/>
      <c r="AI2720" s="2"/>
    </row>
    <row r="2721" spans="27:35" x14ac:dyDescent="0.25">
      <c r="AA2721" s="2"/>
      <c r="AF2721" s="2"/>
      <c r="AG2721" s="2"/>
      <c r="AH2721" s="2"/>
      <c r="AI2721" s="2"/>
    </row>
    <row r="2722" spans="27:35" x14ac:dyDescent="0.25">
      <c r="AA2722" s="2"/>
      <c r="AF2722" s="2"/>
      <c r="AG2722" s="2"/>
      <c r="AH2722" s="2"/>
      <c r="AI2722" s="2"/>
    </row>
    <row r="2723" spans="27:35" x14ac:dyDescent="0.25">
      <c r="AA2723" s="2"/>
      <c r="AF2723" s="2"/>
      <c r="AG2723" s="2"/>
      <c r="AH2723" s="2"/>
      <c r="AI2723" s="2"/>
    </row>
    <row r="2724" spans="27:35" x14ac:dyDescent="0.25">
      <c r="AA2724" s="2"/>
      <c r="AF2724" s="2"/>
      <c r="AG2724" s="2"/>
      <c r="AH2724" s="2"/>
      <c r="AI2724" s="2"/>
    </row>
    <row r="2725" spans="27:35" x14ac:dyDescent="0.25">
      <c r="AA2725" s="2"/>
      <c r="AF2725" s="2"/>
      <c r="AG2725" s="2"/>
      <c r="AH2725" s="2"/>
      <c r="AI2725" s="2"/>
    </row>
    <row r="2726" spans="27:35" x14ac:dyDescent="0.25">
      <c r="AA2726" s="2"/>
      <c r="AF2726" s="2"/>
      <c r="AG2726" s="2"/>
      <c r="AH2726" s="2"/>
      <c r="AI2726" s="2"/>
    </row>
    <row r="2727" spans="27:35" x14ac:dyDescent="0.25">
      <c r="AA2727" s="2"/>
      <c r="AF2727" s="2"/>
      <c r="AG2727" s="2"/>
      <c r="AH2727" s="2"/>
      <c r="AI2727" s="2"/>
    </row>
    <row r="2728" spans="27:35" x14ac:dyDescent="0.25">
      <c r="AA2728" s="2"/>
      <c r="AF2728" s="2"/>
      <c r="AG2728" s="2"/>
      <c r="AH2728" s="2"/>
      <c r="AI2728" s="2"/>
    </row>
    <row r="2729" spans="27:35" x14ac:dyDescent="0.25">
      <c r="AA2729" s="2"/>
      <c r="AF2729" s="2"/>
      <c r="AG2729" s="2"/>
      <c r="AH2729" s="2"/>
      <c r="AI2729" s="2"/>
    </row>
    <row r="2730" spans="27:35" x14ac:dyDescent="0.25">
      <c r="AA2730" s="2"/>
      <c r="AF2730" s="2"/>
      <c r="AG2730" s="2"/>
      <c r="AH2730" s="2"/>
      <c r="AI2730" s="2"/>
    </row>
    <row r="2731" spans="27:35" x14ac:dyDescent="0.25">
      <c r="AA2731" s="2"/>
      <c r="AF2731" s="2"/>
      <c r="AG2731" s="2"/>
      <c r="AH2731" s="2"/>
      <c r="AI2731" s="2"/>
    </row>
    <row r="2732" spans="27:35" x14ac:dyDescent="0.25">
      <c r="AA2732" s="2"/>
      <c r="AF2732" s="2"/>
      <c r="AG2732" s="2"/>
      <c r="AH2732" s="2"/>
      <c r="AI2732" s="2"/>
    </row>
    <row r="2733" spans="27:35" x14ac:dyDescent="0.25">
      <c r="AA2733" s="2"/>
      <c r="AF2733" s="2"/>
      <c r="AG2733" s="2"/>
      <c r="AH2733" s="2"/>
      <c r="AI2733" s="2"/>
    </row>
    <row r="2734" spans="27:35" x14ac:dyDescent="0.25">
      <c r="AA2734" s="2"/>
      <c r="AF2734" s="2"/>
      <c r="AG2734" s="2"/>
      <c r="AH2734" s="2"/>
      <c r="AI2734" s="2"/>
    </row>
    <row r="2735" spans="27:35" x14ac:dyDescent="0.25">
      <c r="AA2735" s="2"/>
      <c r="AF2735" s="2"/>
      <c r="AG2735" s="2"/>
      <c r="AH2735" s="2"/>
      <c r="AI2735" s="2"/>
    </row>
    <row r="2736" spans="27:35" x14ac:dyDescent="0.25">
      <c r="AA2736" s="2"/>
      <c r="AF2736" s="2"/>
      <c r="AG2736" s="2"/>
      <c r="AH2736" s="2"/>
      <c r="AI2736" s="2"/>
    </row>
    <row r="2737" spans="27:35" x14ac:dyDescent="0.25">
      <c r="AA2737" s="2"/>
      <c r="AF2737" s="2"/>
      <c r="AG2737" s="2"/>
      <c r="AH2737" s="2"/>
      <c r="AI2737" s="2"/>
    </row>
    <row r="2738" spans="27:35" x14ac:dyDescent="0.25">
      <c r="AA2738" s="2"/>
      <c r="AF2738" s="2"/>
      <c r="AG2738" s="2"/>
      <c r="AH2738" s="2"/>
      <c r="AI2738" s="2"/>
    </row>
    <row r="2739" spans="27:35" x14ac:dyDescent="0.25">
      <c r="AA2739" s="2"/>
      <c r="AF2739" s="2"/>
      <c r="AG2739" s="2"/>
      <c r="AH2739" s="2"/>
      <c r="AI2739" s="2"/>
    </row>
    <row r="2740" spans="27:35" x14ac:dyDescent="0.25">
      <c r="AA2740" s="2"/>
      <c r="AF2740" s="2"/>
      <c r="AG2740" s="2"/>
      <c r="AH2740" s="2"/>
      <c r="AI2740" s="2"/>
    </row>
    <row r="2741" spans="27:35" x14ac:dyDescent="0.25">
      <c r="AA2741" s="2"/>
      <c r="AF2741" s="2"/>
      <c r="AG2741" s="2"/>
      <c r="AH2741" s="2"/>
      <c r="AI2741" s="2"/>
    </row>
    <row r="2742" spans="27:35" x14ac:dyDescent="0.25">
      <c r="AA2742" s="2"/>
      <c r="AF2742" s="2"/>
      <c r="AG2742" s="2"/>
      <c r="AH2742" s="2"/>
      <c r="AI2742" s="2"/>
    </row>
    <row r="2743" spans="27:35" x14ac:dyDescent="0.25">
      <c r="AA2743" s="2"/>
      <c r="AF2743" s="2"/>
      <c r="AG2743" s="2"/>
      <c r="AH2743" s="2"/>
      <c r="AI2743" s="2"/>
    </row>
    <row r="2744" spans="27:35" x14ac:dyDescent="0.25">
      <c r="AA2744" s="2"/>
      <c r="AF2744" s="2"/>
      <c r="AG2744" s="2"/>
      <c r="AH2744" s="2"/>
      <c r="AI2744" s="2"/>
    </row>
    <row r="2745" spans="27:35" x14ac:dyDescent="0.25">
      <c r="AA2745" s="2"/>
      <c r="AF2745" s="2"/>
      <c r="AG2745" s="2"/>
      <c r="AH2745" s="2"/>
      <c r="AI2745" s="2"/>
    </row>
    <row r="2746" spans="27:35" x14ac:dyDescent="0.25">
      <c r="AA2746" s="2"/>
      <c r="AF2746" s="2"/>
      <c r="AG2746" s="2"/>
      <c r="AH2746" s="2"/>
      <c r="AI2746" s="2"/>
    </row>
    <row r="2747" spans="27:35" x14ac:dyDescent="0.25">
      <c r="AA2747" s="2"/>
      <c r="AF2747" s="2"/>
      <c r="AG2747" s="2"/>
      <c r="AH2747" s="2"/>
      <c r="AI2747" s="2"/>
    </row>
    <row r="2748" spans="27:35" x14ac:dyDescent="0.25">
      <c r="AA2748" s="2"/>
      <c r="AF2748" s="2"/>
      <c r="AG2748" s="2"/>
      <c r="AH2748" s="2"/>
      <c r="AI2748" s="2"/>
    </row>
    <row r="2749" spans="27:35" x14ac:dyDescent="0.25">
      <c r="AA2749" s="2"/>
      <c r="AF2749" s="2"/>
      <c r="AG2749" s="2"/>
      <c r="AH2749" s="2"/>
      <c r="AI2749" s="2"/>
    </row>
    <row r="2750" spans="27:35" x14ac:dyDescent="0.25">
      <c r="AA2750" s="2"/>
      <c r="AF2750" s="2"/>
      <c r="AG2750" s="2"/>
      <c r="AH2750" s="2"/>
      <c r="AI2750" s="2"/>
    </row>
    <row r="2751" spans="27:35" x14ac:dyDescent="0.25">
      <c r="AA2751" s="2"/>
      <c r="AF2751" s="2"/>
      <c r="AG2751" s="2"/>
      <c r="AH2751" s="2"/>
      <c r="AI2751" s="2"/>
    </row>
    <row r="2752" spans="27:35" x14ac:dyDescent="0.25">
      <c r="AA2752" s="2"/>
      <c r="AF2752" s="2"/>
      <c r="AG2752" s="2"/>
      <c r="AH2752" s="2"/>
      <c r="AI2752" s="2"/>
    </row>
    <row r="2753" spans="27:35" x14ac:dyDescent="0.25">
      <c r="AA2753" s="2"/>
      <c r="AF2753" s="2"/>
      <c r="AG2753" s="2"/>
      <c r="AH2753" s="2"/>
      <c r="AI2753" s="2"/>
    </row>
    <row r="2754" spans="27:35" x14ac:dyDescent="0.25">
      <c r="AA2754" s="2"/>
      <c r="AF2754" s="2"/>
      <c r="AG2754" s="2"/>
      <c r="AH2754" s="2"/>
      <c r="AI2754" s="2"/>
    </row>
    <row r="2755" spans="27:35" x14ac:dyDescent="0.25">
      <c r="AA2755" s="2"/>
      <c r="AF2755" s="2"/>
      <c r="AG2755" s="2"/>
      <c r="AH2755" s="2"/>
      <c r="AI2755" s="2"/>
    </row>
    <row r="2756" spans="27:35" x14ac:dyDescent="0.25">
      <c r="AA2756" s="2"/>
      <c r="AF2756" s="2"/>
      <c r="AG2756" s="2"/>
      <c r="AH2756" s="2"/>
      <c r="AI2756" s="2"/>
    </row>
    <row r="2757" spans="27:35" x14ac:dyDescent="0.25">
      <c r="AA2757" s="2"/>
      <c r="AF2757" s="2"/>
      <c r="AG2757" s="2"/>
      <c r="AH2757" s="2"/>
      <c r="AI2757" s="2"/>
    </row>
    <row r="2758" spans="27:35" x14ac:dyDescent="0.25">
      <c r="AA2758" s="2"/>
      <c r="AF2758" s="2"/>
      <c r="AG2758" s="2"/>
      <c r="AH2758" s="2"/>
      <c r="AI2758" s="2"/>
    </row>
    <row r="2759" spans="27:35" x14ac:dyDescent="0.25">
      <c r="AA2759" s="2"/>
      <c r="AF2759" s="2"/>
      <c r="AG2759" s="2"/>
      <c r="AH2759" s="2"/>
      <c r="AI2759" s="2"/>
    </row>
    <row r="2760" spans="27:35" x14ac:dyDescent="0.25">
      <c r="AA2760" s="2"/>
      <c r="AF2760" s="2"/>
      <c r="AG2760" s="2"/>
      <c r="AH2760" s="2"/>
      <c r="AI2760" s="2"/>
    </row>
    <row r="2761" spans="27:35" x14ac:dyDescent="0.25">
      <c r="AA2761" s="2"/>
      <c r="AF2761" s="2"/>
      <c r="AG2761" s="2"/>
      <c r="AH2761" s="2"/>
      <c r="AI2761" s="2"/>
    </row>
    <row r="2762" spans="27:35" x14ac:dyDescent="0.25">
      <c r="AA2762" s="2"/>
      <c r="AF2762" s="2"/>
      <c r="AG2762" s="2"/>
      <c r="AH2762" s="2"/>
      <c r="AI2762" s="2"/>
    </row>
    <row r="2763" spans="27:35" x14ac:dyDescent="0.25">
      <c r="AA2763" s="2"/>
      <c r="AF2763" s="2"/>
      <c r="AG2763" s="2"/>
      <c r="AH2763" s="2"/>
      <c r="AI2763" s="2"/>
    </row>
    <row r="2764" spans="27:35" x14ac:dyDescent="0.25">
      <c r="AA2764" s="2"/>
      <c r="AF2764" s="2"/>
      <c r="AG2764" s="2"/>
      <c r="AH2764" s="2"/>
      <c r="AI2764" s="2"/>
    </row>
    <row r="2765" spans="27:35" x14ac:dyDescent="0.25">
      <c r="AA2765" s="2"/>
      <c r="AF2765" s="2"/>
      <c r="AG2765" s="2"/>
      <c r="AH2765" s="2"/>
      <c r="AI2765" s="2"/>
    </row>
    <row r="2766" spans="27:35" x14ac:dyDescent="0.25">
      <c r="AA2766" s="2"/>
      <c r="AF2766" s="2"/>
      <c r="AG2766" s="2"/>
      <c r="AH2766" s="2"/>
      <c r="AI2766" s="2"/>
    </row>
    <row r="2767" spans="27:35" x14ac:dyDescent="0.25">
      <c r="AA2767" s="2"/>
      <c r="AF2767" s="2"/>
      <c r="AG2767" s="2"/>
      <c r="AH2767" s="2"/>
      <c r="AI2767" s="2"/>
    </row>
    <row r="2768" spans="27:35" x14ac:dyDescent="0.25">
      <c r="AA2768" s="2"/>
      <c r="AF2768" s="2"/>
      <c r="AG2768" s="2"/>
      <c r="AH2768" s="2"/>
      <c r="AI2768" s="2"/>
    </row>
    <row r="2769" spans="27:35" x14ac:dyDescent="0.25">
      <c r="AA2769" s="2"/>
      <c r="AF2769" s="2"/>
      <c r="AG2769" s="2"/>
      <c r="AH2769" s="2"/>
      <c r="AI2769" s="2"/>
    </row>
    <row r="2770" spans="27:35" x14ac:dyDescent="0.25">
      <c r="AA2770" s="2"/>
      <c r="AF2770" s="2"/>
      <c r="AG2770" s="2"/>
      <c r="AH2770" s="2"/>
      <c r="AI2770" s="2"/>
    </row>
    <row r="2771" spans="27:35" x14ac:dyDescent="0.25">
      <c r="AA2771" s="2"/>
      <c r="AF2771" s="2"/>
      <c r="AG2771" s="2"/>
      <c r="AH2771" s="2"/>
      <c r="AI2771" s="2"/>
    </row>
    <row r="2772" spans="27:35" x14ac:dyDescent="0.25">
      <c r="AA2772" s="2"/>
      <c r="AF2772" s="2"/>
      <c r="AG2772" s="2"/>
      <c r="AH2772" s="2"/>
      <c r="AI2772" s="2"/>
    </row>
    <row r="2773" spans="27:35" x14ac:dyDescent="0.25">
      <c r="AA2773" s="2"/>
      <c r="AF2773" s="2"/>
      <c r="AG2773" s="2"/>
      <c r="AH2773" s="2"/>
      <c r="AI2773" s="2"/>
    </row>
    <row r="2774" spans="27:35" x14ac:dyDescent="0.25">
      <c r="AA2774" s="2"/>
      <c r="AF2774" s="2"/>
      <c r="AG2774" s="2"/>
      <c r="AH2774" s="2"/>
      <c r="AI2774" s="2"/>
    </row>
    <row r="2775" spans="27:35" x14ac:dyDescent="0.25">
      <c r="AA2775" s="2"/>
      <c r="AF2775" s="2"/>
      <c r="AG2775" s="2"/>
      <c r="AH2775" s="2"/>
      <c r="AI2775" s="2"/>
    </row>
    <row r="2776" spans="27:35" x14ac:dyDescent="0.25">
      <c r="AA2776" s="2"/>
      <c r="AF2776" s="2"/>
      <c r="AG2776" s="2"/>
      <c r="AH2776" s="2"/>
      <c r="AI2776" s="2"/>
    </row>
    <row r="2777" spans="27:35" x14ac:dyDescent="0.25">
      <c r="AA2777" s="2"/>
      <c r="AF2777" s="2"/>
      <c r="AG2777" s="2"/>
      <c r="AH2777" s="2"/>
      <c r="AI2777" s="2"/>
    </row>
    <row r="2778" spans="27:35" x14ac:dyDescent="0.25">
      <c r="AA2778" s="2"/>
      <c r="AF2778" s="2"/>
      <c r="AG2778" s="2"/>
      <c r="AH2778" s="2"/>
      <c r="AI2778" s="2"/>
    </row>
    <row r="2779" spans="27:35" x14ac:dyDescent="0.25">
      <c r="AA2779" s="2"/>
      <c r="AF2779" s="2"/>
      <c r="AG2779" s="2"/>
      <c r="AH2779" s="2"/>
      <c r="AI2779" s="2"/>
    </row>
    <row r="2780" spans="27:35" x14ac:dyDescent="0.25">
      <c r="AA2780" s="2"/>
      <c r="AF2780" s="2"/>
      <c r="AG2780" s="2"/>
      <c r="AH2780" s="2"/>
      <c r="AI2780" s="2"/>
    </row>
    <row r="2781" spans="27:35" x14ac:dyDescent="0.25">
      <c r="AA2781" s="2"/>
      <c r="AF2781" s="2"/>
      <c r="AG2781" s="2"/>
      <c r="AH2781" s="2"/>
      <c r="AI2781" s="2"/>
    </row>
    <row r="2782" spans="27:35" x14ac:dyDescent="0.25">
      <c r="AA2782" s="2"/>
      <c r="AF2782" s="2"/>
      <c r="AG2782" s="2"/>
      <c r="AH2782" s="2"/>
      <c r="AI2782" s="2"/>
    </row>
    <row r="2783" spans="27:35" x14ac:dyDescent="0.25">
      <c r="AA2783" s="2"/>
      <c r="AF2783" s="2"/>
      <c r="AG2783" s="2"/>
      <c r="AH2783" s="2"/>
      <c r="AI2783" s="2"/>
    </row>
    <row r="2784" spans="27:35" x14ac:dyDescent="0.25">
      <c r="AA2784" s="2"/>
      <c r="AF2784" s="2"/>
      <c r="AG2784" s="2"/>
      <c r="AH2784" s="2"/>
      <c r="AI2784" s="2"/>
    </row>
    <row r="2785" spans="27:35" x14ac:dyDescent="0.25">
      <c r="AA2785" s="2"/>
      <c r="AF2785" s="2"/>
      <c r="AG2785" s="2"/>
      <c r="AH2785" s="2"/>
      <c r="AI2785" s="2"/>
    </row>
    <row r="2786" spans="27:35" x14ac:dyDescent="0.25">
      <c r="AA2786" s="2"/>
      <c r="AF2786" s="2"/>
      <c r="AG2786" s="2"/>
      <c r="AH2786" s="2"/>
      <c r="AI2786" s="2"/>
    </row>
    <row r="2787" spans="27:35" x14ac:dyDescent="0.25">
      <c r="AA2787" s="2"/>
      <c r="AF2787" s="2"/>
      <c r="AG2787" s="2"/>
      <c r="AH2787" s="2"/>
      <c r="AI2787" s="2"/>
    </row>
    <row r="2788" spans="27:35" x14ac:dyDescent="0.25">
      <c r="AA2788" s="2"/>
      <c r="AF2788" s="2"/>
      <c r="AG2788" s="2"/>
      <c r="AH2788" s="2"/>
      <c r="AI2788" s="2"/>
    </row>
    <row r="2789" spans="27:35" x14ac:dyDescent="0.25">
      <c r="AA2789" s="2"/>
      <c r="AF2789" s="2"/>
      <c r="AG2789" s="2"/>
      <c r="AH2789" s="2"/>
      <c r="AI2789" s="2"/>
    </row>
    <row r="2790" spans="27:35" x14ac:dyDescent="0.25">
      <c r="AA2790" s="2"/>
      <c r="AF2790" s="2"/>
      <c r="AG2790" s="2"/>
      <c r="AH2790" s="2"/>
      <c r="AI2790" s="2"/>
    </row>
    <row r="2791" spans="27:35" x14ac:dyDescent="0.25">
      <c r="AA2791" s="2"/>
      <c r="AF2791" s="2"/>
      <c r="AG2791" s="2"/>
      <c r="AH2791" s="2"/>
      <c r="AI2791" s="2"/>
    </row>
    <row r="2792" spans="27:35" x14ac:dyDescent="0.25">
      <c r="AA2792" s="2"/>
      <c r="AF2792" s="2"/>
      <c r="AG2792" s="2"/>
      <c r="AH2792" s="2"/>
      <c r="AI2792" s="2"/>
    </row>
    <row r="2793" spans="27:35" x14ac:dyDescent="0.25">
      <c r="AA2793" s="2"/>
      <c r="AF2793" s="2"/>
      <c r="AG2793" s="2"/>
      <c r="AH2793" s="2"/>
      <c r="AI2793" s="2"/>
    </row>
    <row r="2794" spans="27:35" x14ac:dyDescent="0.25">
      <c r="AA2794" s="2"/>
      <c r="AF2794" s="2"/>
      <c r="AG2794" s="2"/>
      <c r="AH2794" s="2"/>
      <c r="AI2794" s="2"/>
    </row>
    <row r="2795" spans="27:35" x14ac:dyDescent="0.25">
      <c r="AA2795" s="2"/>
      <c r="AF2795" s="2"/>
      <c r="AG2795" s="2"/>
      <c r="AH2795" s="2"/>
      <c r="AI2795" s="2"/>
    </row>
    <row r="2796" spans="27:35" x14ac:dyDescent="0.25">
      <c r="AA2796" s="2"/>
      <c r="AF2796" s="2"/>
      <c r="AG2796" s="2"/>
      <c r="AH2796" s="2"/>
      <c r="AI2796" s="2"/>
    </row>
    <row r="2797" spans="27:35" x14ac:dyDescent="0.25">
      <c r="AA2797" s="2"/>
      <c r="AF2797" s="2"/>
      <c r="AG2797" s="2"/>
      <c r="AH2797" s="2"/>
      <c r="AI2797" s="2"/>
    </row>
    <row r="2798" spans="27:35" x14ac:dyDescent="0.25">
      <c r="AA2798" s="2"/>
      <c r="AF2798" s="2"/>
      <c r="AG2798" s="2"/>
      <c r="AH2798" s="2"/>
      <c r="AI2798" s="2"/>
    </row>
    <row r="2799" spans="27:35" x14ac:dyDescent="0.25">
      <c r="AA2799" s="2"/>
      <c r="AF2799" s="2"/>
      <c r="AG2799" s="2"/>
      <c r="AH2799" s="2"/>
      <c r="AI2799" s="2"/>
    </row>
    <row r="2800" spans="27:35" x14ac:dyDescent="0.25">
      <c r="AA2800" s="2"/>
      <c r="AF2800" s="2"/>
      <c r="AG2800" s="2"/>
      <c r="AH2800" s="2"/>
      <c r="AI2800" s="2"/>
    </row>
    <row r="2801" spans="27:35" x14ac:dyDescent="0.25">
      <c r="AA2801" s="2"/>
      <c r="AF2801" s="2"/>
      <c r="AG2801" s="2"/>
      <c r="AH2801" s="2"/>
      <c r="AI2801" s="2"/>
    </row>
    <row r="2802" spans="27:35" x14ac:dyDescent="0.25">
      <c r="AA2802" s="2"/>
      <c r="AF2802" s="2"/>
      <c r="AG2802" s="2"/>
      <c r="AH2802" s="2"/>
      <c r="AI2802" s="2"/>
    </row>
    <row r="2803" spans="27:35" x14ac:dyDescent="0.25">
      <c r="AA2803" s="2"/>
      <c r="AF2803" s="2"/>
      <c r="AG2803" s="2"/>
      <c r="AH2803" s="2"/>
      <c r="AI2803" s="2"/>
    </row>
    <row r="2804" spans="27:35" x14ac:dyDescent="0.25">
      <c r="AA2804" s="2"/>
      <c r="AF2804" s="2"/>
      <c r="AG2804" s="2"/>
      <c r="AH2804" s="2"/>
      <c r="AI2804" s="2"/>
    </row>
    <row r="2805" spans="27:35" x14ac:dyDescent="0.25">
      <c r="AA2805" s="2"/>
      <c r="AF2805" s="2"/>
      <c r="AG2805" s="2"/>
      <c r="AH2805" s="2"/>
      <c r="AI2805" s="2"/>
    </row>
    <row r="2806" spans="27:35" x14ac:dyDescent="0.25">
      <c r="AA2806" s="2"/>
      <c r="AF2806" s="2"/>
      <c r="AG2806" s="2"/>
      <c r="AH2806" s="2"/>
      <c r="AI2806" s="2"/>
    </row>
    <row r="2807" spans="27:35" x14ac:dyDescent="0.25">
      <c r="AA2807" s="2"/>
      <c r="AF2807" s="2"/>
      <c r="AG2807" s="2"/>
      <c r="AH2807" s="2"/>
      <c r="AI2807" s="2"/>
    </row>
    <row r="2808" spans="27:35" x14ac:dyDescent="0.25">
      <c r="AA2808" s="2"/>
      <c r="AF2808" s="2"/>
      <c r="AG2808" s="2"/>
      <c r="AH2808" s="2"/>
      <c r="AI2808" s="2"/>
    </row>
    <row r="2809" spans="27:35" x14ac:dyDescent="0.25">
      <c r="AA2809" s="2"/>
      <c r="AF2809" s="2"/>
      <c r="AG2809" s="2"/>
      <c r="AH2809" s="2"/>
      <c r="AI2809" s="2"/>
    </row>
    <row r="2810" spans="27:35" x14ac:dyDescent="0.25">
      <c r="AA2810" s="2"/>
      <c r="AF2810" s="2"/>
      <c r="AG2810" s="2"/>
      <c r="AH2810" s="2"/>
      <c r="AI2810" s="2"/>
    </row>
    <row r="2811" spans="27:35" x14ac:dyDescent="0.25">
      <c r="AA2811" s="2"/>
      <c r="AF2811" s="2"/>
      <c r="AG2811" s="2"/>
      <c r="AH2811" s="2"/>
      <c r="AI2811" s="2"/>
    </row>
    <row r="2812" spans="27:35" x14ac:dyDescent="0.25">
      <c r="AA2812" s="2"/>
      <c r="AF2812" s="2"/>
      <c r="AG2812" s="2"/>
      <c r="AH2812" s="2"/>
      <c r="AI2812" s="2"/>
    </row>
    <row r="2813" spans="27:35" x14ac:dyDescent="0.25">
      <c r="AA2813" s="2"/>
      <c r="AF2813" s="2"/>
      <c r="AG2813" s="2"/>
      <c r="AH2813" s="2"/>
      <c r="AI2813" s="2"/>
    </row>
    <row r="2814" spans="27:35" x14ac:dyDescent="0.25">
      <c r="AA2814" s="2"/>
      <c r="AF2814" s="2"/>
      <c r="AG2814" s="2"/>
      <c r="AH2814" s="2"/>
      <c r="AI2814" s="2"/>
    </row>
    <row r="2815" spans="27:35" x14ac:dyDescent="0.25">
      <c r="AA2815" s="2"/>
      <c r="AF2815" s="2"/>
      <c r="AG2815" s="2"/>
      <c r="AH2815" s="2"/>
      <c r="AI2815" s="2"/>
    </row>
    <row r="2816" spans="27:35" x14ac:dyDescent="0.25">
      <c r="AA2816" s="2"/>
      <c r="AF2816" s="2"/>
      <c r="AG2816" s="2"/>
      <c r="AH2816" s="2"/>
      <c r="AI2816" s="2"/>
    </row>
    <row r="2817" spans="27:35" x14ac:dyDescent="0.25">
      <c r="AA2817" s="2"/>
      <c r="AF2817" s="2"/>
      <c r="AG2817" s="2"/>
      <c r="AH2817" s="2"/>
      <c r="AI2817" s="2"/>
    </row>
    <row r="2818" spans="27:35" x14ac:dyDescent="0.25">
      <c r="AA2818" s="2"/>
      <c r="AF2818" s="2"/>
      <c r="AG2818" s="2"/>
      <c r="AH2818" s="2"/>
      <c r="AI2818" s="2"/>
    </row>
    <row r="2819" spans="27:35" x14ac:dyDescent="0.25">
      <c r="AA2819" s="2"/>
      <c r="AF2819" s="2"/>
      <c r="AG2819" s="2"/>
      <c r="AH2819" s="2"/>
      <c r="AI2819" s="2"/>
    </row>
    <row r="2820" spans="27:35" x14ac:dyDescent="0.25">
      <c r="AA2820" s="2"/>
      <c r="AF2820" s="2"/>
      <c r="AG2820" s="2"/>
      <c r="AH2820" s="2"/>
      <c r="AI2820" s="2"/>
    </row>
    <row r="2821" spans="27:35" x14ac:dyDescent="0.25">
      <c r="AA2821" s="2"/>
      <c r="AF2821" s="2"/>
      <c r="AG2821" s="2"/>
      <c r="AH2821" s="2"/>
      <c r="AI2821" s="2"/>
    </row>
    <row r="2822" spans="27:35" x14ac:dyDescent="0.25">
      <c r="AA2822" s="2"/>
      <c r="AF2822" s="2"/>
      <c r="AG2822" s="2"/>
      <c r="AH2822" s="2"/>
      <c r="AI2822" s="2"/>
    </row>
    <row r="2823" spans="27:35" x14ac:dyDescent="0.25">
      <c r="AA2823" s="2"/>
      <c r="AF2823" s="2"/>
      <c r="AG2823" s="2"/>
      <c r="AH2823" s="2"/>
      <c r="AI2823" s="2"/>
    </row>
    <row r="2824" spans="27:35" x14ac:dyDescent="0.25">
      <c r="AA2824" s="2"/>
      <c r="AF2824" s="2"/>
      <c r="AG2824" s="2"/>
      <c r="AH2824" s="2"/>
      <c r="AI2824" s="2"/>
    </row>
    <row r="2825" spans="27:35" x14ac:dyDescent="0.25">
      <c r="AA2825" s="2"/>
      <c r="AF2825" s="2"/>
      <c r="AG2825" s="2"/>
      <c r="AH2825" s="2"/>
      <c r="AI2825" s="2"/>
    </row>
    <row r="2826" spans="27:35" x14ac:dyDescent="0.25">
      <c r="AA2826" s="2"/>
      <c r="AF2826" s="2"/>
      <c r="AG2826" s="2"/>
      <c r="AH2826" s="2"/>
      <c r="AI2826" s="2"/>
    </row>
    <row r="2827" spans="27:35" x14ac:dyDescent="0.25">
      <c r="AA2827" s="2"/>
      <c r="AF2827" s="2"/>
      <c r="AG2827" s="2"/>
      <c r="AH2827" s="2"/>
      <c r="AI2827" s="2"/>
    </row>
    <row r="2828" spans="27:35" x14ac:dyDescent="0.25">
      <c r="AA2828" s="2"/>
      <c r="AF2828" s="2"/>
      <c r="AG2828" s="2"/>
      <c r="AH2828" s="2"/>
      <c r="AI2828" s="2"/>
    </row>
    <row r="2829" spans="27:35" x14ac:dyDescent="0.25">
      <c r="AA2829" s="2"/>
      <c r="AF2829" s="2"/>
      <c r="AG2829" s="2"/>
      <c r="AH2829" s="2"/>
      <c r="AI2829" s="2"/>
    </row>
    <row r="2830" spans="27:35" x14ac:dyDescent="0.25">
      <c r="AA2830" s="2"/>
      <c r="AF2830" s="2"/>
      <c r="AG2830" s="2"/>
      <c r="AH2830" s="2"/>
      <c r="AI2830" s="2"/>
    </row>
    <row r="2831" spans="27:35" x14ac:dyDescent="0.25">
      <c r="AA2831" s="2"/>
      <c r="AF2831" s="2"/>
      <c r="AG2831" s="2"/>
      <c r="AH2831" s="2"/>
      <c r="AI2831" s="2"/>
    </row>
    <row r="2832" spans="27:35" x14ac:dyDescent="0.25">
      <c r="AA2832" s="2"/>
      <c r="AF2832" s="2"/>
      <c r="AG2832" s="2"/>
      <c r="AH2832" s="2"/>
      <c r="AI2832" s="2"/>
    </row>
    <row r="2833" spans="27:35" x14ac:dyDescent="0.25">
      <c r="AA2833" s="2"/>
      <c r="AF2833" s="2"/>
      <c r="AG2833" s="2"/>
      <c r="AH2833" s="2"/>
      <c r="AI2833" s="2"/>
    </row>
    <row r="2834" spans="27:35" x14ac:dyDescent="0.25">
      <c r="AA2834" s="2"/>
      <c r="AF2834" s="2"/>
      <c r="AG2834" s="2"/>
      <c r="AH2834" s="2"/>
      <c r="AI2834" s="2"/>
    </row>
    <row r="2835" spans="27:35" x14ac:dyDescent="0.25">
      <c r="AA2835" s="2"/>
      <c r="AF2835" s="2"/>
      <c r="AG2835" s="2"/>
      <c r="AH2835" s="2"/>
      <c r="AI2835" s="2"/>
    </row>
    <row r="2836" spans="27:35" x14ac:dyDescent="0.25">
      <c r="AA2836" s="2"/>
      <c r="AF2836" s="2"/>
      <c r="AG2836" s="2"/>
      <c r="AH2836" s="2"/>
      <c r="AI2836" s="2"/>
    </row>
    <row r="2837" spans="27:35" x14ac:dyDescent="0.25">
      <c r="AA2837" s="2"/>
      <c r="AF2837" s="2"/>
      <c r="AG2837" s="2"/>
      <c r="AH2837" s="2"/>
      <c r="AI2837" s="2"/>
    </row>
    <row r="2838" spans="27:35" x14ac:dyDescent="0.25">
      <c r="AA2838" s="2"/>
      <c r="AF2838" s="2"/>
      <c r="AG2838" s="2"/>
      <c r="AH2838" s="2"/>
      <c r="AI2838" s="2"/>
    </row>
    <row r="2839" spans="27:35" x14ac:dyDescent="0.25">
      <c r="AA2839" s="2"/>
      <c r="AF2839" s="2"/>
      <c r="AG2839" s="2"/>
      <c r="AH2839" s="2"/>
      <c r="AI2839" s="2"/>
    </row>
    <row r="2840" spans="27:35" x14ac:dyDescent="0.25">
      <c r="AA2840" s="2"/>
      <c r="AF2840" s="2"/>
      <c r="AG2840" s="2"/>
      <c r="AH2840" s="2"/>
      <c r="AI2840" s="2"/>
    </row>
    <row r="2841" spans="27:35" x14ac:dyDescent="0.25">
      <c r="AA2841" s="2"/>
      <c r="AF2841" s="2"/>
      <c r="AG2841" s="2"/>
      <c r="AH2841" s="2"/>
      <c r="AI2841" s="2"/>
    </row>
    <row r="2842" spans="27:35" x14ac:dyDescent="0.25">
      <c r="AA2842" s="2"/>
      <c r="AF2842" s="2"/>
      <c r="AG2842" s="2"/>
      <c r="AH2842" s="2"/>
      <c r="AI2842" s="2"/>
    </row>
    <row r="2843" spans="27:35" x14ac:dyDescent="0.25">
      <c r="AA2843" s="2"/>
      <c r="AF2843" s="2"/>
      <c r="AG2843" s="2"/>
      <c r="AH2843" s="2"/>
      <c r="AI2843" s="2"/>
    </row>
    <row r="2844" spans="27:35" x14ac:dyDescent="0.25">
      <c r="AA2844" s="2"/>
      <c r="AF2844" s="2"/>
      <c r="AG2844" s="2"/>
      <c r="AH2844" s="2"/>
      <c r="AI2844" s="2"/>
    </row>
    <row r="2845" spans="27:35" x14ac:dyDescent="0.25">
      <c r="AA2845" s="2"/>
      <c r="AF2845" s="2"/>
      <c r="AG2845" s="2"/>
      <c r="AH2845" s="2"/>
      <c r="AI2845" s="2"/>
    </row>
    <row r="2846" spans="27:35" x14ac:dyDescent="0.25">
      <c r="AA2846" s="2"/>
      <c r="AF2846" s="2"/>
      <c r="AG2846" s="2"/>
      <c r="AH2846" s="2"/>
      <c r="AI2846" s="2"/>
    </row>
    <row r="2847" spans="27:35" x14ac:dyDescent="0.25">
      <c r="AA2847" s="2"/>
      <c r="AF2847" s="2"/>
      <c r="AG2847" s="2"/>
      <c r="AH2847" s="2"/>
      <c r="AI2847" s="2"/>
    </row>
    <row r="2848" spans="27:35" x14ac:dyDescent="0.25">
      <c r="AA2848" s="2"/>
      <c r="AF2848" s="2"/>
      <c r="AG2848" s="2"/>
      <c r="AH2848" s="2"/>
      <c r="AI2848" s="2"/>
    </row>
    <row r="2849" spans="27:35" x14ac:dyDescent="0.25">
      <c r="AA2849" s="2"/>
      <c r="AF2849" s="2"/>
      <c r="AG2849" s="2"/>
      <c r="AH2849" s="2"/>
      <c r="AI2849" s="2"/>
    </row>
    <row r="2850" spans="27:35" x14ac:dyDescent="0.25">
      <c r="AA2850" s="2"/>
      <c r="AF2850" s="2"/>
      <c r="AG2850" s="2"/>
      <c r="AH2850" s="2"/>
      <c r="AI2850" s="2"/>
    </row>
    <row r="2851" spans="27:35" x14ac:dyDescent="0.25">
      <c r="AA2851" s="2"/>
      <c r="AF2851" s="2"/>
      <c r="AG2851" s="2"/>
      <c r="AH2851" s="2"/>
      <c r="AI2851" s="2"/>
    </row>
    <row r="2852" spans="27:35" x14ac:dyDescent="0.25">
      <c r="AA2852" s="2"/>
      <c r="AF2852" s="2"/>
      <c r="AG2852" s="2"/>
      <c r="AH2852" s="2"/>
      <c r="AI2852" s="2"/>
    </row>
    <row r="2853" spans="27:35" x14ac:dyDescent="0.25">
      <c r="AA2853" s="2"/>
      <c r="AF2853" s="2"/>
      <c r="AG2853" s="2"/>
      <c r="AH2853" s="2"/>
      <c r="AI2853" s="2"/>
    </row>
    <row r="2854" spans="27:35" x14ac:dyDescent="0.25">
      <c r="AA2854" s="2"/>
      <c r="AF2854" s="2"/>
      <c r="AG2854" s="2"/>
      <c r="AH2854" s="2"/>
      <c r="AI2854" s="2"/>
    </row>
    <row r="2855" spans="27:35" x14ac:dyDescent="0.25">
      <c r="AA2855" s="2"/>
      <c r="AF2855" s="2"/>
      <c r="AG2855" s="2"/>
      <c r="AH2855" s="2"/>
      <c r="AI2855" s="2"/>
    </row>
    <row r="2856" spans="27:35" x14ac:dyDescent="0.25">
      <c r="AA2856" s="2"/>
      <c r="AF2856" s="2"/>
      <c r="AG2856" s="2"/>
      <c r="AH2856" s="2"/>
      <c r="AI2856" s="2"/>
    </row>
    <row r="2857" spans="27:35" x14ac:dyDescent="0.25">
      <c r="AA2857" s="2"/>
      <c r="AF2857" s="2"/>
      <c r="AG2857" s="2"/>
      <c r="AH2857" s="2"/>
      <c r="AI2857" s="2"/>
    </row>
    <row r="2858" spans="27:35" x14ac:dyDescent="0.25">
      <c r="AA2858" s="2"/>
      <c r="AF2858" s="2"/>
      <c r="AG2858" s="2"/>
      <c r="AH2858" s="2"/>
      <c r="AI2858" s="2"/>
    </row>
    <row r="2859" spans="27:35" x14ac:dyDescent="0.25">
      <c r="AA2859" s="2"/>
      <c r="AF2859" s="2"/>
      <c r="AG2859" s="2"/>
      <c r="AH2859" s="2"/>
      <c r="AI2859" s="2"/>
    </row>
    <row r="2860" spans="27:35" x14ac:dyDescent="0.25">
      <c r="AA2860" s="2"/>
      <c r="AF2860" s="2"/>
      <c r="AG2860" s="2"/>
      <c r="AH2860" s="2"/>
      <c r="AI2860" s="2"/>
    </row>
    <row r="2861" spans="27:35" x14ac:dyDescent="0.25">
      <c r="AA2861" s="2"/>
      <c r="AF2861" s="2"/>
      <c r="AG2861" s="2"/>
      <c r="AH2861" s="2"/>
      <c r="AI2861" s="2"/>
    </row>
    <row r="2862" spans="27:35" x14ac:dyDescent="0.25">
      <c r="AA2862" s="2"/>
      <c r="AF2862" s="2"/>
      <c r="AG2862" s="2"/>
      <c r="AH2862" s="2"/>
      <c r="AI2862" s="2"/>
    </row>
    <row r="2863" spans="27:35" x14ac:dyDescent="0.25">
      <c r="AA2863" s="2"/>
      <c r="AF2863" s="2"/>
      <c r="AG2863" s="2"/>
      <c r="AH2863" s="2"/>
      <c r="AI2863" s="2"/>
    </row>
    <row r="2864" spans="27:35" x14ac:dyDescent="0.25">
      <c r="AA2864" s="2"/>
      <c r="AF2864" s="2"/>
      <c r="AG2864" s="2"/>
      <c r="AH2864" s="2"/>
      <c r="AI2864" s="2"/>
    </row>
    <row r="2865" spans="27:35" x14ac:dyDescent="0.25">
      <c r="AA2865" s="2"/>
      <c r="AF2865" s="2"/>
      <c r="AG2865" s="2"/>
      <c r="AH2865" s="2"/>
      <c r="AI2865" s="2"/>
    </row>
    <row r="2866" spans="27:35" x14ac:dyDescent="0.25">
      <c r="AA2866" s="2"/>
      <c r="AF2866" s="2"/>
      <c r="AG2866" s="2"/>
      <c r="AH2866" s="2"/>
      <c r="AI2866" s="2"/>
    </row>
    <row r="2867" spans="27:35" x14ac:dyDescent="0.25">
      <c r="AA2867" s="2"/>
      <c r="AF2867" s="2"/>
      <c r="AG2867" s="2"/>
      <c r="AH2867" s="2"/>
      <c r="AI2867" s="2"/>
    </row>
    <row r="2868" spans="27:35" x14ac:dyDescent="0.25">
      <c r="AA2868" s="2"/>
      <c r="AF2868" s="2"/>
      <c r="AG2868" s="2"/>
      <c r="AH2868" s="2"/>
      <c r="AI2868" s="2"/>
    </row>
    <row r="2869" spans="27:35" x14ac:dyDescent="0.25">
      <c r="AA2869" s="2"/>
      <c r="AF2869" s="2"/>
      <c r="AG2869" s="2"/>
      <c r="AH2869" s="2"/>
      <c r="AI2869" s="2"/>
    </row>
    <row r="2870" spans="27:35" x14ac:dyDescent="0.25">
      <c r="AA2870" s="2"/>
      <c r="AF2870" s="2"/>
      <c r="AG2870" s="2"/>
      <c r="AH2870" s="2"/>
      <c r="AI2870" s="2"/>
    </row>
    <row r="2871" spans="27:35" x14ac:dyDescent="0.25">
      <c r="AA2871" s="2"/>
      <c r="AF2871" s="2"/>
      <c r="AG2871" s="2"/>
      <c r="AH2871" s="2"/>
      <c r="AI2871" s="2"/>
    </row>
    <row r="2872" spans="27:35" x14ac:dyDescent="0.25">
      <c r="AA2872" s="2"/>
      <c r="AF2872" s="2"/>
      <c r="AG2872" s="2"/>
      <c r="AH2872" s="2"/>
      <c r="AI2872" s="2"/>
    </row>
    <row r="2873" spans="27:35" x14ac:dyDescent="0.25">
      <c r="AA2873" s="2"/>
      <c r="AF2873" s="2"/>
      <c r="AG2873" s="2"/>
      <c r="AH2873" s="2"/>
      <c r="AI2873" s="2"/>
    </row>
    <row r="2874" spans="27:35" x14ac:dyDescent="0.25">
      <c r="AA2874" s="2"/>
      <c r="AF2874" s="2"/>
      <c r="AG2874" s="2"/>
      <c r="AH2874" s="2"/>
      <c r="AI2874" s="2"/>
    </row>
    <row r="2875" spans="27:35" x14ac:dyDescent="0.25">
      <c r="AA2875" s="2"/>
      <c r="AF2875" s="2"/>
      <c r="AG2875" s="2"/>
      <c r="AH2875" s="2"/>
      <c r="AI2875" s="2"/>
    </row>
    <row r="2876" spans="27:35" x14ac:dyDescent="0.25">
      <c r="AA2876" s="2"/>
      <c r="AF2876" s="2"/>
      <c r="AG2876" s="2"/>
      <c r="AH2876" s="2"/>
      <c r="AI2876" s="2"/>
    </row>
    <row r="2877" spans="27:35" x14ac:dyDescent="0.25">
      <c r="AA2877" s="2"/>
      <c r="AF2877" s="2"/>
      <c r="AG2877" s="2"/>
      <c r="AH2877" s="2"/>
      <c r="AI2877" s="2"/>
    </row>
    <row r="2878" spans="27:35" x14ac:dyDescent="0.25">
      <c r="AA2878" s="2"/>
      <c r="AF2878" s="2"/>
      <c r="AG2878" s="2"/>
      <c r="AH2878" s="2"/>
      <c r="AI2878" s="2"/>
    </row>
    <row r="2879" spans="27:35" x14ac:dyDescent="0.25">
      <c r="AA2879" s="2"/>
      <c r="AF2879" s="2"/>
      <c r="AG2879" s="2"/>
      <c r="AH2879" s="2"/>
      <c r="AI2879" s="2"/>
    </row>
    <row r="2880" spans="27:35" x14ac:dyDescent="0.25">
      <c r="AA2880" s="2"/>
      <c r="AF2880" s="2"/>
      <c r="AG2880" s="2"/>
      <c r="AH2880" s="2"/>
      <c r="AI2880" s="2"/>
    </row>
    <row r="2881" spans="27:35" x14ac:dyDescent="0.25">
      <c r="AA2881" s="2"/>
      <c r="AF2881" s="2"/>
      <c r="AG2881" s="2"/>
      <c r="AH2881" s="2"/>
      <c r="AI2881" s="2"/>
    </row>
    <row r="2882" spans="27:35" x14ac:dyDescent="0.25">
      <c r="AA2882" s="2"/>
      <c r="AF2882" s="2"/>
      <c r="AG2882" s="2"/>
      <c r="AH2882" s="2"/>
      <c r="AI2882" s="2"/>
    </row>
    <row r="2883" spans="27:35" x14ac:dyDescent="0.25">
      <c r="AA2883" s="2"/>
      <c r="AF2883" s="2"/>
      <c r="AG2883" s="2"/>
      <c r="AH2883" s="2"/>
      <c r="AI2883" s="2"/>
    </row>
    <row r="2884" spans="27:35" x14ac:dyDescent="0.25">
      <c r="AA2884" s="2"/>
      <c r="AF2884" s="2"/>
      <c r="AG2884" s="2"/>
      <c r="AH2884" s="2"/>
      <c r="AI2884" s="2"/>
    </row>
    <row r="2885" spans="27:35" x14ac:dyDescent="0.25">
      <c r="AA2885" s="2"/>
      <c r="AF2885" s="2"/>
      <c r="AG2885" s="2"/>
      <c r="AH2885" s="2"/>
      <c r="AI2885" s="2"/>
    </row>
    <row r="2886" spans="27:35" x14ac:dyDescent="0.25">
      <c r="AA2886" s="2"/>
      <c r="AF2886" s="2"/>
      <c r="AG2886" s="2"/>
      <c r="AH2886" s="2"/>
      <c r="AI2886" s="2"/>
    </row>
    <row r="2887" spans="27:35" x14ac:dyDescent="0.25">
      <c r="AA2887" s="2"/>
      <c r="AF2887" s="2"/>
      <c r="AG2887" s="2"/>
      <c r="AH2887" s="2"/>
      <c r="AI2887" s="2"/>
    </row>
    <row r="2888" spans="27:35" x14ac:dyDescent="0.25">
      <c r="AA2888" s="2"/>
      <c r="AF2888" s="2"/>
      <c r="AG2888" s="2"/>
      <c r="AH2888" s="2"/>
      <c r="AI2888" s="2"/>
    </row>
    <row r="2889" spans="27:35" x14ac:dyDescent="0.25">
      <c r="AA2889" s="2"/>
      <c r="AF2889" s="2"/>
      <c r="AG2889" s="2"/>
      <c r="AH2889" s="2"/>
      <c r="AI2889" s="2"/>
    </row>
    <row r="2890" spans="27:35" x14ac:dyDescent="0.25">
      <c r="AA2890" s="2"/>
      <c r="AF2890" s="2"/>
      <c r="AG2890" s="2"/>
      <c r="AH2890" s="2"/>
      <c r="AI2890" s="2"/>
    </row>
    <row r="2891" spans="27:35" x14ac:dyDescent="0.25">
      <c r="AA2891" s="2"/>
      <c r="AF2891" s="2"/>
      <c r="AG2891" s="2"/>
      <c r="AH2891" s="2"/>
      <c r="AI2891" s="2"/>
    </row>
    <row r="2892" spans="27:35" x14ac:dyDescent="0.25">
      <c r="AA2892" s="2"/>
      <c r="AF2892" s="2"/>
      <c r="AG2892" s="2"/>
      <c r="AH2892" s="2"/>
      <c r="AI2892" s="2"/>
    </row>
    <row r="2893" spans="27:35" x14ac:dyDescent="0.25">
      <c r="AA2893" s="2"/>
      <c r="AF2893" s="2"/>
      <c r="AG2893" s="2"/>
      <c r="AH2893" s="2"/>
      <c r="AI2893" s="2"/>
    </row>
    <row r="2894" spans="27:35" x14ac:dyDescent="0.25">
      <c r="AA2894" s="2"/>
      <c r="AF2894" s="2"/>
      <c r="AG2894" s="2"/>
      <c r="AH2894" s="2"/>
      <c r="AI2894" s="2"/>
    </row>
    <row r="2895" spans="27:35" x14ac:dyDescent="0.25">
      <c r="AA2895" s="2"/>
      <c r="AF2895" s="2"/>
      <c r="AG2895" s="2"/>
      <c r="AH2895" s="2"/>
      <c r="AI2895" s="2"/>
    </row>
    <row r="2896" spans="27:35" x14ac:dyDescent="0.25">
      <c r="AA2896" s="2"/>
      <c r="AF2896" s="2"/>
      <c r="AG2896" s="2"/>
      <c r="AH2896" s="2"/>
      <c r="AI2896" s="2"/>
    </row>
    <row r="2897" spans="27:35" x14ac:dyDescent="0.25">
      <c r="AA2897" s="2"/>
      <c r="AF2897" s="2"/>
      <c r="AG2897" s="2"/>
      <c r="AH2897" s="2"/>
      <c r="AI2897" s="2"/>
    </row>
    <row r="2898" spans="27:35" x14ac:dyDescent="0.25">
      <c r="AA2898" s="2"/>
      <c r="AF2898" s="2"/>
      <c r="AG2898" s="2"/>
      <c r="AH2898" s="2"/>
      <c r="AI2898" s="2"/>
    </row>
    <row r="2899" spans="27:35" x14ac:dyDescent="0.25">
      <c r="AA2899" s="2"/>
      <c r="AF2899" s="2"/>
      <c r="AG2899" s="2"/>
      <c r="AH2899" s="2"/>
      <c r="AI2899" s="2"/>
    </row>
    <row r="2900" spans="27:35" x14ac:dyDescent="0.25">
      <c r="AA2900" s="2"/>
      <c r="AF2900" s="2"/>
      <c r="AG2900" s="2"/>
      <c r="AH2900" s="2"/>
      <c r="AI2900" s="2"/>
    </row>
    <row r="2901" spans="27:35" x14ac:dyDescent="0.25">
      <c r="AA2901" s="2"/>
      <c r="AF2901" s="2"/>
      <c r="AG2901" s="2"/>
      <c r="AH2901" s="2"/>
      <c r="AI2901" s="2"/>
    </row>
    <row r="2902" spans="27:35" x14ac:dyDescent="0.25">
      <c r="AA2902" s="2"/>
      <c r="AF2902" s="2"/>
      <c r="AG2902" s="2"/>
      <c r="AH2902" s="2"/>
      <c r="AI2902" s="2"/>
    </row>
    <row r="2903" spans="27:35" x14ac:dyDescent="0.25">
      <c r="AA2903" s="2"/>
      <c r="AF2903" s="2"/>
      <c r="AG2903" s="2"/>
      <c r="AH2903" s="2"/>
      <c r="AI2903" s="2"/>
    </row>
    <row r="2904" spans="27:35" x14ac:dyDescent="0.25">
      <c r="AA2904" s="2"/>
      <c r="AF2904" s="2"/>
      <c r="AG2904" s="2"/>
      <c r="AH2904" s="2"/>
      <c r="AI2904" s="2"/>
    </row>
    <row r="2905" spans="27:35" x14ac:dyDescent="0.25">
      <c r="AA2905" s="2"/>
      <c r="AF2905" s="2"/>
      <c r="AG2905" s="2"/>
      <c r="AH2905" s="2"/>
      <c r="AI2905" s="2"/>
    </row>
    <row r="2906" spans="27:35" x14ac:dyDescent="0.25">
      <c r="AA2906" s="2"/>
      <c r="AF2906" s="2"/>
      <c r="AG2906" s="2"/>
      <c r="AH2906" s="2"/>
      <c r="AI2906" s="2"/>
    </row>
    <row r="2907" spans="27:35" x14ac:dyDescent="0.25">
      <c r="AA2907" s="2"/>
      <c r="AF2907" s="2"/>
      <c r="AG2907" s="2"/>
      <c r="AH2907" s="2"/>
      <c r="AI2907" s="2"/>
    </row>
    <row r="2908" spans="27:35" x14ac:dyDescent="0.25">
      <c r="AA2908" s="2"/>
      <c r="AF2908" s="2"/>
      <c r="AG2908" s="2"/>
      <c r="AH2908" s="2"/>
      <c r="AI2908" s="2"/>
    </row>
    <row r="2909" spans="27:35" x14ac:dyDescent="0.25">
      <c r="AA2909" s="2"/>
      <c r="AF2909" s="2"/>
      <c r="AG2909" s="2"/>
      <c r="AH2909" s="2"/>
      <c r="AI2909" s="2"/>
    </row>
    <row r="2910" spans="27:35" x14ac:dyDescent="0.25">
      <c r="AA2910" s="2"/>
      <c r="AF2910" s="2"/>
      <c r="AG2910" s="2"/>
      <c r="AH2910" s="2"/>
      <c r="AI2910" s="2"/>
    </row>
    <row r="2911" spans="27:35" x14ac:dyDescent="0.25">
      <c r="AA2911" s="2"/>
      <c r="AF2911" s="2"/>
      <c r="AG2911" s="2"/>
      <c r="AH2911" s="2"/>
      <c r="AI2911" s="2"/>
    </row>
    <row r="2912" spans="27:35" x14ac:dyDescent="0.25">
      <c r="AA2912" s="2"/>
      <c r="AF2912" s="2"/>
      <c r="AG2912" s="2"/>
      <c r="AH2912" s="2"/>
      <c r="AI2912" s="2"/>
    </row>
    <row r="2913" spans="27:35" x14ac:dyDescent="0.25">
      <c r="AA2913" s="2"/>
      <c r="AF2913" s="2"/>
      <c r="AG2913" s="2"/>
      <c r="AH2913" s="2"/>
      <c r="AI2913" s="2"/>
    </row>
    <row r="2914" spans="27:35" x14ac:dyDescent="0.25">
      <c r="AA2914" s="2"/>
      <c r="AF2914" s="2"/>
      <c r="AG2914" s="2"/>
      <c r="AH2914" s="2"/>
      <c r="AI2914" s="2"/>
    </row>
    <row r="2915" spans="27:35" x14ac:dyDescent="0.25">
      <c r="AA2915" s="2"/>
      <c r="AF2915" s="2"/>
      <c r="AG2915" s="2"/>
      <c r="AH2915" s="2"/>
      <c r="AI2915" s="2"/>
    </row>
    <row r="2916" spans="27:35" x14ac:dyDescent="0.25">
      <c r="AA2916" s="2"/>
      <c r="AF2916" s="2"/>
      <c r="AG2916" s="2"/>
      <c r="AH2916" s="2"/>
      <c r="AI2916" s="2"/>
    </row>
    <row r="2917" spans="27:35" x14ac:dyDescent="0.25">
      <c r="AA2917" s="2"/>
      <c r="AF2917" s="2"/>
      <c r="AG2917" s="2"/>
      <c r="AH2917" s="2"/>
      <c r="AI2917" s="2"/>
    </row>
    <row r="2918" spans="27:35" x14ac:dyDescent="0.25">
      <c r="AA2918" s="2"/>
      <c r="AF2918" s="2"/>
      <c r="AG2918" s="2"/>
      <c r="AH2918" s="2"/>
      <c r="AI2918" s="2"/>
    </row>
    <row r="2919" spans="27:35" x14ac:dyDescent="0.25">
      <c r="AA2919" s="2"/>
      <c r="AF2919" s="2"/>
      <c r="AG2919" s="2"/>
      <c r="AH2919" s="2"/>
      <c r="AI2919" s="2"/>
    </row>
    <row r="2920" spans="27:35" x14ac:dyDescent="0.25">
      <c r="AA2920" s="2"/>
      <c r="AF2920" s="2"/>
      <c r="AG2920" s="2"/>
      <c r="AH2920" s="2"/>
      <c r="AI2920" s="2"/>
    </row>
    <row r="2921" spans="27:35" x14ac:dyDescent="0.25">
      <c r="AA2921" s="2"/>
      <c r="AF2921" s="2"/>
      <c r="AG2921" s="2"/>
      <c r="AH2921" s="2"/>
      <c r="AI2921" s="2"/>
    </row>
    <row r="2922" spans="27:35" x14ac:dyDescent="0.25">
      <c r="AA2922" s="2"/>
      <c r="AF2922" s="2"/>
      <c r="AG2922" s="2"/>
      <c r="AH2922" s="2"/>
      <c r="AI2922" s="2"/>
    </row>
    <row r="2923" spans="27:35" x14ac:dyDescent="0.25">
      <c r="AA2923" s="2"/>
      <c r="AF2923" s="2"/>
      <c r="AG2923" s="2"/>
      <c r="AH2923" s="2"/>
      <c r="AI2923" s="2"/>
    </row>
    <row r="2924" spans="27:35" x14ac:dyDescent="0.25">
      <c r="AA2924" s="2"/>
      <c r="AF2924" s="2"/>
      <c r="AG2924" s="2"/>
      <c r="AH2924" s="2"/>
      <c r="AI2924" s="2"/>
    </row>
    <row r="2925" spans="27:35" x14ac:dyDescent="0.25">
      <c r="AA2925" s="2"/>
      <c r="AF2925" s="2"/>
      <c r="AG2925" s="2"/>
      <c r="AH2925" s="2"/>
      <c r="AI2925" s="2"/>
    </row>
    <row r="2926" spans="27:35" x14ac:dyDescent="0.25">
      <c r="AA2926" s="2"/>
      <c r="AF2926" s="2"/>
      <c r="AG2926" s="2"/>
      <c r="AH2926" s="2"/>
      <c r="AI2926" s="2"/>
    </row>
    <row r="2927" spans="27:35" x14ac:dyDescent="0.25">
      <c r="AA2927" s="2"/>
      <c r="AF2927" s="2"/>
      <c r="AG2927" s="2"/>
      <c r="AH2927" s="2"/>
      <c r="AI2927" s="2"/>
    </row>
    <row r="2928" spans="27:35" x14ac:dyDescent="0.25">
      <c r="AA2928" s="2"/>
      <c r="AF2928" s="2"/>
      <c r="AG2928" s="2"/>
      <c r="AH2928" s="2"/>
      <c r="AI2928" s="2"/>
    </row>
    <row r="2929" spans="27:35" x14ac:dyDescent="0.25">
      <c r="AA2929" s="2"/>
      <c r="AF2929" s="2"/>
      <c r="AG2929" s="2"/>
      <c r="AH2929" s="2"/>
      <c r="AI2929" s="2"/>
    </row>
    <row r="2930" spans="27:35" x14ac:dyDescent="0.25">
      <c r="AA2930" s="2"/>
      <c r="AF2930" s="2"/>
      <c r="AG2930" s="2"/>
      <c r="AH2930" s="2"/>
      <c r="AI2930" s="2"/>
    </row>
    <row r="2931" spans="27:35" x14ac:dyDescent="0.25">
      <c r="AA2931" s="2"/>
      <c r="AF2931" s="2"/>
      <c r="AG2931" s="2"/>
      <c r="AH2931" s="2"/>
      <c r="AI2931" s="2"/>
    </row>
    <row r="2932" spans="27:35" x14ac:dyDescent="0.25">
      <c r="AA2932" s="2"/>
      <c r="AF2932" s="2"/>
      <c r="AG2932" s="2"/>
      <c r="AH2932" s="2"/>
      <c r="AI2932" s="2"/>
    </row>
    <row r="2933" spans="27:35" x14ac:dyDescent="0.25">
      <c r="AA2933" s="2"/>
      <c r="AF2933" s="2"/>
      <c r="AG2933" s="2"/>
      <c r="AH2933" s="2"/>
      <c r="AI2933" s="2"/>
    </row>
    <row r="2934" spans="27:35" x14ac:dyDescent="0.25">
      <c r="AA2934" s="2"/>
      <c r="AF2934" s="2"/>
      <c r="AG2934" s="2"/>
      <c r="AH2934" s="2"/>
      <c r="AI2934" s="2"/>
    </row>
    <row r="2935" spans="27:35" x14ac:dyDescent="0.25">
      <c r="AA2935" s="2"/>
      <c r="AF2935" s="2"/>
      <c r="AG2935" s="2"/>
      <c r="AH2935" s="2"/>
      <c r="AI2935" s="2"/>
    </row>
    <row r="2936" spans="27:35" x14ac:dyDescent="0.25">
      <c r="AA2936" s="2"/>
      <c r="AF2936" s="2"/>
      <c r="AG2936" s="2"/>
      <c r="AH2936" s="2"/>
      <c r="AI2936" s="2"/>
    </row>
    <row r="2937" spans="27:35" x14ac:dyDescent="0.25">
      <c r="AA2937" s="2"/>
      <c r="AF2937" s="2"/>
      <c r="AG2937" s="2"/>
      <c r="AH2937" s="2"/>
      <c r="AI2937" s="2"/>
    </row>
    <row r="2938" spans="27:35" x14ac:dyDescent="0.25">
      <c r="AA2938" s="2"/>
      <c r="AF2938" s="2"/>
      <c r="AG2938" s="2"/>
      <c r="AH2938" s="2"/>
      <c r="AI2938" s="2"/>
    </row>
    <row r="2939" spans="27:35" x14ac:dyDescent="0.25">
      <c r="AA2939" s="2"/>
      <c r="AF2939" s="2"/>
      <c r="AG2939" s="2"/>
      <c r="AH2939" s="2"/>
      <c r="AI2939" s="2"/>
    </row>
    <row r="2940" spans="27:35" x14ac:dyDescent="0.25">
      <c r="AA2940" s="2"/>
      <c r="AF2940" s="2"/>
      <c r="AG2940" s="2"/>
      <c r="AH2940" s="2"/>
      <c r="AI2940" s="2"/>
    </row>
    <row r="2941" spans="27:35" x14ac:dyDescent="0.25">
      <c r="AA2941" s="2"/>
      <c r="AF2941" s="2"/>
      <c r="AG2941" s="2"/>
      <c r="AH2941" s="2"/>
      <c r="AI2941" s="2"/>
    </row>
    <row r="2942" spans="27:35" x14ac:dyDescent="0.25">
      <c r="AA2942" s="2"/>
      <c r="AF2942" s="2"/>
      <c r="AG2942" s="2"/>
      <c r="AH2942" s="2"/>
      <c r="AI2942" s="2"/>
    </row>
    <row r="2943" spans="27:35" x14ac:dyDescent="0.25">
      <c r="AA2943" s="2"/>
      <c r="AF2943" s="2"/>
      <c r="AG2943" s="2"/>
      <c r="AH2943" s="2"/>
      <c r="AI2943" s="2"/>
    </row>
    <row r="2944" spans="27:35" x14ac:dyDescent="0.25">
      <c r="AA2944" s="2"/>
      <c r="AF2944" s="2"/>
      <c r="AG2944" s="2"/>
      <c r="AH2944" s="2"/>
      <c r="AI2944" s="2"/>
    </row>
    <row r="2945" spans="27:35" x14ac:dyDescent="0.25">
      <c r="AA2945" s="2"/>
      <c r="AF2945" s="2"/>
      <c r="AG2945" s="2"/>
      <c r="AH2945" s="2"/>
      <c r="AI2945" s="2"/>
    </row>
    <row r="2946" spans="27:35" x14ac:dyDescent="0.25">
      <c r="AA2946" s="2"/>
      <c r="AF2946" s="2"/>
      <c r="AG2946" s="2"/>
      <c r="AH2946" s="2"/>
      <c r="AI2946" s="2"/>
    </row>
    <row r="2947" spans="27:35" x14ac:dyDescent="0.25">
      <c r="AA2947" s="2"/>
      <c r="AF2947" s="2"/>
      <c r="AG2947" s="2"/>
      <c r="AH2947" s="2"/>
      <c r="AI2947" s="2"/>
    </row>
    <row r="2948" spans="27:35" x14ac:dyDescent="0.25">
      <c r="AA2948" s="2"/>
      <c r="AF2948" s="2"/>
      <c r="AG2948" s="2"/>
      <c r="AH2948" s="2"/>
      <c r="AI2948" s="2"/>
    </row>
    <row r="2949" spans="27:35" x14ac:dyDescent="0.25">
      <c r="AA2949" s="2"/>
      <c r="AF2949" s="2"/>
      <c r="AG2949" s="2"/>
      <c r="AH2949" s="2"/>
      <c r="AI2949" s="2"/>
    </row>
    <row r="2950" spans="27:35" x14ac:dyDescent="0.25">
      <c r="AA2950" s="2"/>
      <c r="AF2950" s="2"/>
      <c r="AG2950" s="2"/>
      <c r="AH2950" s="2"/>
      <c r="AI2950" s="2"/>
    </row>
    <row r="2951" spans="27:35" x14ac:dyDescent="0.25">
      <c r="AA2951" s="2"/>
      <c r="AF2951" s="2"/>
      <c r="AG2951" s="2"/>
      <c r="AH2951" s="2"/>
      <c r="AI2951" s="2"/>
    </row>
    <row r="2952" spans="27:35" x14ac:dyDescent="0.25">
      <c r="AA2952" s="2"/>
      <c r="AF2952" s="2"/>
      <c r="AG2952" s="2"/>
      <c r="AH2952" s="2"/>
      <c r="AI2952" s="2"/>
    </row>
    <row r="2953" spans="27:35" x14ac:dyDescent="0.25">
      <c r="AA2953" s="2"/>
      <c r="AF2953" s="2"/>
      <c r="AG2953" s="2"/>
      <c r="AH2953" s="2"/>
      <c r="AI2953" s="2"/>
    </row>
    <row r="2954" spans="27:35" x14ac:dyDescent="0.25">
      <c r="AA2954" s="2"/>
      <c r="AF2954" s="2"/>
      <c r="AG2954" s="2"/>
      <c r="AH2954" s="2"/>
      <c r="AI2954" s="2"/>
    </row>
    <row r="2955" spans="27:35" x14ac:dyDescent="0.25">
      <c r="AA2955" s="2"/>
      <c r="AF2955" s="2"/>
      <c r="AG2955" s="2"/>
      <c r="AH2955" s="2"/>
      <c r="AI2955" s="2"/>
    </row>
    <row r="2956" spans="27:35" x14ac:dyDescent="0.25">
      <c r="AA2956" s="2"/>
      <c r="AF2956" s="2"/>
      <c r="AG2956" s="2"/>
      <c r="AH2956" s="2"/>
      <c r="AI2956" s="2"/>
    </row>
    <row r="2957" spans="27:35" x14ac:dyDescent="0.25">
      <c r="AA2957" s="2"/>
      <c r="AF2957" s="2"/>
      <c r="AG2957" s="2"/>
      <c r="AH2957" s="2"/>
      <c r="AI2957" s="2"/>
    </row>
    <row r="2958" spans="27:35" x14ac:dyDescent="0.25">
      <c r="AA2958" s="2"/>
      <c r="AF2958" s="2"/>
      <c r="AG2958" s="2"/>
      <c r="AH2958" s="2"/>
      <c r="AI2958" s="2"/>
    </row>
    <row r="2959" spans="27:35" x14ac:dyDescent="0.25">
      <c r="AA2959" s="2"/>
      <c r="AF2959" s="2"/>
      <c r="AG2959" s="2"/>
      <c r="AH2959" s="2"/>
      <c r="AI2959" s="2"/>
    </row>
    <row r="2960" spans="27:35" x14ac:dyDescent="0.25">
      <c r="AA2960" s="2"/>
      <c r="AF2960" s="2"/>
      <c r="AG2960" s="2"/>
      <c r="AH2960" s="2"/>
      <c r="AI2960" s="2"/>
    </row>
    <row r="2961" spans="27:35" x14ac:dyDescent="0.25">
      <c r="AA2961" s="2"/>
      <c r="AF2961" s="2"/>
      <c r="AG2961" s="2"/>
      <c r="AH2961" s="2"/>
      <c r="AI2961" s="2"/>
    </row>
    <row r="2962" spans="27:35" x14ac:dyDescent="0.25">
      <c r="AA2962" s="2"/>
      <c r="AF2962" s="2"/>
      <c r="AG2962" s="2"/>
      <c r="AH2962" s="2"/>
      <c r="AI2962" s="2"/>
    </row>
    <row r="2963" spans="27:35" x14ac:dyDescent="0.25">
      <c r="AA2963" s="2"/>
      <c r="AF2963" s="2"/>
      <c r="AG2963" s="2"/>
      <c r="AH2963" s="2"/>
      <c r="AI2963" s="2"/>
    </row>
    <row r="2964" spans="27:35" x14ac:dyDescent="0.25">
      <c r="AA2964" s="2"/>
      <c r="AF2964" s="2"/>
      <c r="AG2964" s="2"/>
      <c r="AH2964" s="2"/>
      <c r="AI2964" s="2"/>
    </row>
    <row r="2965" spans="27:35" x14ac:dyDescent="0.25">
      <c r="AA2965" s="2"/>
      <c r="AF2965" s="2"/>
      <c r="AG2965" s="2"/>
      <c r="AH2965" s="2"/>
      <c r="AI2965" s="2"/>
    </row>
    <row r="2966" spans="27:35" x14ac:dyDescent="0.25">
      <c r="AA2966" s="2"/>
      <c r="AF2966" s="2"/>
      <c r="AG2966" s="2"/>
      <c r="AH2966" s="2"/>
      <c r="AI2966" s="2"/>
    </row>
    <row r="2967" spans="27:35" x14ac:dyDescent="0.25">
      <c r="AA2967" s="2"/>
      <c r="AF2967" s="2"/>
      <c r="AG2967" s="2"/>
      <c r="AH2967" s="2"/>
      <c r="AI2967" s="2"/>
    </row>
    <row r="2968" spans="27:35" x14ac:dyDescent="0.25">
      <c r="AA2968" s="2"/>
      <c r="AF2968" s="2"/>
      <c r="AG2968" s="2"/>
      <c r="AH2968" s="2"/>
      <c r="AI2968" s="2"/>
    </row>
    <row r="2969" spans="27:35" x14ac:dyDescent="0.25">
      <c r="AA2969" s="2"/>
      <c r="AF2969" s="2"/>
      <c r="AG2969" s="2"/>
      <c r="AH2969" s="2"/>
      <c r="AI2969" s="2"/>
    </row>
    <row r="2970" spans="27:35" x14ac:dyDescent="0.25">
      <c r="AA2970" s="2"/>
      <c r="AF2970" s="2"/>
      <c r="AG2970" s="2"/>
      <c r="AH2970" s="2"/>
      <c r="AI2970" s="2"/>
    </row>
    <row r="2971" spans="27:35" x14ac:dyDescent="0.25">
      <c r="AA2971" s="2"/>
      <c r="AF2971" s="2"/>
      <c r="AG2971" s="2"/>
      <c r="AH2971" s="2"/>
      <c r="AI2971" s="2"/>
    </row>
    <row r="2972" spans="27:35" x14ac:dyDescent="0.25">
      <c r="AA2972" s="2"/>
      <c r="AF2972" s="2"/>
      <c r="AG2972" s="2"/>
      <c r="AH2972" s="2"/>
      <c r="AI2972" s="2"/>
    </row>
    <row r="2973" spans="27:35" x14ac:dyDescent="0.25">
      <c r="AA2973" s="2"/>
      <c r="AF2973" s="2"/>
      <c r="AG2973" s="2"/>
      <c r="AH2973" s="2"/>
      <c r="AI2973" s="2"/>
    </row>
    <row r="2974" spans="27:35" x14ac:dyDescent="0.25">
      <c r="AA2974" s="2"/>
      <c r="AF2974" s="2"/>
      <c r="AG2974" s="2"/>
      <c r="AH2974" s="2"/>
      <c r="AI2974" s="2"/>
    </row>
    <row r="2975" spans="27:35" x14ac:dyDescent="0.25">
      <c r="AA2975" s="2"/>
      <c r="AF2975" s="2"/>
      <c r="AG2975" s="2"/>
      <c r="AH2975" s="2"/>
      <c r="AI2975" s="2"/>
    </row>
    <row r="2976" spans="27:35" x14ac:dyDescent="0.25">
      <c r="AA2976" s="2"/>
      <c r="AF2976" s="2"/>
      <c r="AG2976" s="2"/>
      <c r="AH2976" s="2"/>
      <c r="AI2976" s="2"/>
    </row>
    <row r="2977" spans="27:35" x14ac:dyDescent="0.25">
      <c r="AA2977" s="2"/>
      <c r="AF2977" s="2"/>
      <c r="AG2977" s="2"/>
      <c r="AH2977" s="2"/>
      <c r="AI2977" s="2"/>
    </row>
    <row r="2978" spans="27:35" x14ac:dyDescent="0.25">
      <c r="AA2978" s="2"/>
      <c r="AF2978" s="2"/>
      <c r="AG2978" s="2"/>
      <c r="AH2978" s="2"/>
      <c r="AI2978" s="2"/>
    </row>
    <row r="2979" spans="27:35" x14ac:dyDescent="0.25">
      <c r="AA2979" s="2"/>
      <c r="AF2979" s="2"/>
      <c r="AG2979" s="2"/>
      <c r="AH2979" s="2"/>
      <c r="AI2979" s="2"/>
    </row>
    <row r="2980" spans="27:35" x14ac:dyDescent="0.25">
      <c r="AA2980" s="2"/>
      <c r="AF2980" s="2"/>
      <c r="AG2980" s="2"/>
      <c r="AH2980" s="2"/>
      <c r="AI2980" s="2"/>
    </row>
    <row r="2981" spans="27:35" x14ac:dyDescent="0.25">
      <c r="AA2981" s="2"/>
      <c r="AF2981" s="2"/>
      <c r="AG2981" s="2"/>
      <c r="AH2981" s="2"/>
      <c r="AI2981" s="2"/>
    </row>
    <row r="2982" spans="27:35" x14ac:dyDescent="0.25">
      <c r="AA2982" s="2"/>
      <c r="AF2982" s="2"/>
      <c r="AG2982" s="2"/>
      <c r="AH2982" s="2"/>
      <c r="AI2982" s="2"/>
    </row>
    <row r="2983" spans="27:35" x14ac:dyDescent="0.25">
      <c r="AA2983" s="2"/>
      <c r="AF2983" s="2"/>
      <c r="AG2983" s="2"/>
      <c r="AH2983" s="2"/>
      <c r="AI2983" s="2"/>
    </row>
    <row r="2984" spans="27:35" x14ac:dyDescent="0.25">
      <c r="AA2984" s="2"/>
      <c r="AF2984" s="2"/>
      <c r="AG2984" s="2"/>
      <c r="AH2984" s="2"/>
      <c r="AI2984" s="2"/>
    </row>
    <row r="2985" spans="27:35" x14ac:dyDescent="0.25">
      <c r="AA2985" s="2"/>
      <c r="AF2985" s="2"/>
      <c r="AG2985" s="2"/>
      <c r="AH2985" s="2"/>
      <c r="AI2985" s="2"/>
    </row>
    <row r="2986" spans="27:35" x14ac:dyDescent="0.25">
      <c r="AA2986" s="2"/>
      <c r="AF2986" s="2"/>
      <c r="AG2986" s="2"/>
      <c r="AH2986" s="2"/>
      <c r="AI2986" s="2"/>
    </row>
    <row r="2987" spans="27:35" x14ac:dyDescent="0.25">
      <c r="AA2987" s="2"/>
      <c r="AF2987" s="2"/>
      <c r="AG2987" s="2"/>
      <c r="AH2987" s="2"/>
      <c r="AI2987" s="2"/>
    </row>
    <row r="2988" spans="27:35" x14ac:dyDescent="0.25">
      <c r="AA2988" s="2"/>
      <c r="AF2988" s="2"/>
      <c r="AG2988" s="2"/>
      <c r="AH2988" s="2"/>
      <c r="AI2988" s="2"/>
    </row>
    <row r="2989" spans="27:35" x14ac:dyDescent="0.25">
      <c r="AA2989" s="2"/>
      <c r="AF2989" s="2"/>
      <c r="AG2989" s="2"/>
      <c r="AH2989" s="2"/>
      <c r="AI2989" s="2"/>
    </row>
    <row r="2990" spans="27:35" x14ac:dyDescent="0.25">
      <c r="AA2990" s="2"/>
      <c r="AF2990" s="2"/>
      <c r="AG2990" s="2"/>
      <c r="AH2990" s="2"/>
      <c r="AI2990" s="2"/>
    </row>
    <row r="2991" spans="27:35" x14ac:dyDescent="0.25">
      <c r="AA2991" s="2"/>
      <c r="AF2991" s="2"/>
      <c r="AG2991" s="2"/>
      <c r="AH2991" s="2"/>
      <c r="AI2991" s="2"/>
    </row>
    <row r="2992" spans="27:35" x14ac:dyDescent="0.25">
      <c r="AA2992" s="2"/>
      <c r="AF2992" s="2"/>
      <c r="AG2992" s="2"/>
      <c r="AH2992" s="2"/>
      <c r="AI2992" s="2"/>
    </row>
    <row r="2993" spans="27:35" x14ac:dyDescent="0.25">
      <c r="AA2993" s="2"/>
      <c r="AF2993" s="2"/>
      <c r="AG2993" s="2"/>
      <c r="AH2993" s="2"/>
      <c r="AI2993" s="2"/>
    </row>
    <row r="2994" spans="27:35" x14ac:dyDescent="0.25">
      <c r="AA2994" s="2"/>
      <c r="AF2994" s="2"/>
      <c r="AG2994" s="2"/>
      <c r="AH2994" s="2"/>
      <c r="AI2994" s="2"/>
    </row>
    <row r="2995" spans="27:35" x14ac:dyDescent="0.25">
      <c r="AA2995" s="2"/>
      <c r="AF2995" s="2"/>
      <c r="AG2995" s="2"/>
      <c r="AH2995" s="2"/>
      <c r="AI2995" s="2"/>
    </row>
    <row r="2996" spans="27:35" x14ac:dyDescent="0.25">
      <c r="AA2996" s="2"/>
      <c r="AF2996" s="2"/>
      <c r="AG2996" s="2"/>
      <c r="AH2996" s="2"/>
      <c r="AI2996" s="2"/>
    </row>
    <row r="2997" spans="27:35" x14ac:dyDescent="0.25">
      <c r="AA2997" s="2"/>
      <c r="AF2997" s="2"/>
      <c r="AG2997" s="2"/>
      <c r="AH2997" s="2"/>
      <c r="AI2997" s="2"/>
    </row>
    <row r="2998" spans="27:35" x14ac:dyDescent="0.25">
      <c r="AA2998" s="2"/>
      <c r="AF2998" s="2"/>
      <c r="AG2998" s="2"/>
      <c r="AH2998" s="2"/>
      <c r="AI2998" s="2"/>
    </row>
    <row r="2999" spans="27:35" x14ac:dyDescent="0.25">
      <c r="AA2999" s="2"/>
      <c r="AF2999" s="2"/>
      <c r="AG2999" s="2"/>
      <c r="AH2999" s="2"/>
      <c r="AI2999" s="2"/>
    </row>
    <row r="3000" spans="27:35" x14ac:dyDescent="0.25">
      <c r="AA3000" s="2"/>
      <c r="AF3000" s="2"/>
      <c r="AG3000" s="2"/>
      <c r="AH3000" s="2"/>
      <c r="AI3000" s="2"/>
    </row>
    <row r="3001" spans="27:35" x14ac:dyDescent="0.25">
      <c r="AA3001" s="2"/>
      <c r="AF3001" s="2"/>
      <c r="AG3001" s="2"/>
      <c r="AH3001" s="2"/>
      <c r="AI3001" s="2"/>
    </row>
    <row r="3002" spans="27:35" x14ac:dyDescent="0.25">
      <c r="AA3002" s="2"/>
      <c r="AF3002" s="2"/>
      <c r="AG3002" s="2"/>
      <c r="AH3002" s="2"/>
      <c r="AI3002" s="2"/>
    </row>
    <row r="3003" spans="27:35" x14ac:dyDescent="0.25">
      <c r="AA3003" s="2"/>
      <c r="AF3003" s="2"/>
      <c r="AG3003" s="2"/>
      <c r="AH3003" s="2"/>
      <c r="AI3003" s="2"/>
    </row>
    <row r="3004" spans="27:35" x14ac:dyDescent="0.25">
      <c r="AA3004" s="2"/>
      <c r="AF3004" s="2"/>
      <c r="AG3004" s="2"/>
      <c r="AH3004" s="2"/>
      <c r="AI3004" s="2"/>
    </row>
    <row r="3005" spans="27:35" x14ac:dyDescent="0.25">
      <c r="AA3005" s="2"/>
      <c r="AF3005" s="2"/>
      <c r="AG3005" s="2"/>
      <c r="AH3005" s="2"/>
      <c r="AI3005" s="2"/>
    </row>
    <row r="3006" spans="27:35" x14ac:dyDescent="0.25">
      <c r="AA3006" s="2"/>
      <c r="AF3006" s="2"/>
      <c r="AG3006" s="2"/>
      <c r="AH3006" s="2"/>
      <c r="AI3006" s="2"/>
    </row>
    <row r="3007" spans="27:35" x14ac:dyDescent="0.25">
      <c r="AA3007" s="2"/>
      <c r="AF3007" s="2"/>
      <c r="AG3007" s="2"/>
      <c r="AH3007" s="2"/>
      <c r="AI3007" s="2"/>
    </row>
    <row r="3008" spans="27:35" x14ac:dyDescent="0.25">
      <c r="AA3008" s="2"/>
      <c r="AF3008" s="2"/>
      <c r="AG3008" s="2"/>
      <c r="AH3008" s="2"/>
      <c r="AI3008" s="2"/>
    </row>
    <row r="3009" spans="27:35" x14ac:dyDescent="0.25">
      <c r="AA3009" s="2"/>
      <c r="AF3009" s="2"/>
      <c r="AG3009" s="2"/>
      <c r="AH3009" s="2"/>
      <c r="AI3009" s="2"/>
    </row>
    <row r="3010" spans="27:35" x14ac:dyDescent="0.25">
      <c r="AA3010" s="2"/>
      <c r="AF3010" s="2"/>
      <c r="AG3010" s="2"/>
      <c r="AH3010" s="2"/>
      <c r="AI3010" s="2"/>
    </row>
    <row r="3011" spans="27:35" x14ac:dyDescent="0.25">
      <c r="AA3011" s="2"/>
      <c r="AF3011" s="2"/>
      <c r="AG3011" s="2"/>
      <c r="AH3011" s="2"/>
      <c r="AI3011" s="2"/>
    </row>
    <row r="3012" spans="27:35" x14ac:dyDescent="0.25">
      <c r="AA3012" s="2"/>
      <c r="AF3012" s="2"/>
      <c r="AG3012" s="2"/>
      <c r="AH3012" s="2"/>
      <c r="AI3012" s="2"/>
    </row>
    <row r="3013" spans="27:35" x14ac:dyDescent="0.25">
      <c r="AA3013" s="2"/>
      <c r="AF3013" s="2"/>
      <c r="AG3013" s="2"/>
      <c r="AH3013" s="2"/>
      <c r="AI3013" s="2"/>
    </row>
    <row r="3014" spans="27:35" x14ac:dyDescent="0.25">
      <c r="AA3014" s="2"/>
      <c r="AF3014" s="2"/>
      <c r="AG3014" s="2"/>
      <c r="AH3014" s="2"/>
      <c r="AI3014" s="2"/>
    </row>
    <row r="3015" spans="27:35" x14ac:dyDescent="0.25">
      <c r="AA3015" s="2"/>
      <c r="AF3015" s="2"/>
      <c r="AG3015" s="2"/>
      <c r="AH3015" s="2"/>
      <c r="AI3015" s="2"/>
    </row>
    <row r="3016" spans="27:35" x14ac:dyDescent="0.25">
      <c r="AA3016" s="2"/>
      <c r="AF3016" s="2"/>
      <c r="AG3016" s="2"/>
      <c r="AH3016" s="2"/>
      <c r="AI3016" s="2"/>
    </row>
    <row r="3017" spans="27:35" x14ac:dyDescent="0.25">
      <c r="AA3017" s="2"/>
      <c r="AF3017" s="2"/>
      <c r="AG3017" s="2"/>
      <c r="AH3017" s="2"/>
      <c r="AI3017" s="2"/>
    </row>
    <row r="3018" spans="27:35" x14ac:dyDescent="0.25">
      <c r="AA3018" s="2"/>
      <c r="AF3018" s="2"/>
      <c r="AG3018" s="2"/>
      <c r="AH3018" s="2"/>
      <c r="AI3018" s="2"/>
    </row>
    <row r="3019" spans="27:35" x14ac:dyDescent="0.25">
      <c r="AA3019" s="2"/>
      <c r="AF3019" s="2"/>
      <c r="AG3019" s="2"/>
      <c r="AH3019" s="2"/>
      <c r="AI3019" s="2"/>
    </row>
    <row r="3020" spans="27:35" x14ac:dyDescent="0.25">
      <c r="AA3020" s="2"/>
      <c r="AF3020" s="2"/>
      <c r="AG3020" s="2"/>
      <c r="AH3020" s="2"/>
      <c r="AI3020" s="2"/>
    </row>
    <row r="3021" spans="27:35" x14ac:dyDescent="0.25">
      <c r="AA3021" s="2"/>
      <c r="AF3021" s="2"/>
      <c r="AG3021" s="2"/>
      <c r="AH3021" s="2"/>
      <c r="AI3021" s="2"/>
    </row>
    <row r="3022" spans="27:35" x14ac:dyDescent="0.25">
      <c r="AA3022" s="2"/>
      <c r="AF3022" s="2"/>
      <c r="AG3022" s="2"/>
      <c r="AH3022" s="2"/>
      <c r="AI3022" s="2"/>
    </row>
    <row r="3023" spans="27:35" x14ac:dyDescent="0.25">
      <c r="AA3023" s="2"/>
      <c r="AF3023" s="2"/>
      <c r="AG3023" s="2"/>
      <c r="AH3023" s="2"/>
      <c r="AI3023" s="2"/>
    </row>
    <row r="3024" spans="27:35" x14ac:dyDescent="0.25">
      <c r="AA3024" s="2"/>
      <c r="AF3024" s="2"/>
      <c r="AG3024" s="2"/>
      <c r="AH3024" s="2"/>
      <c r="AI3024" s="2"/>
    </row>
    <row r="3025" spans="27:35" x14ac:dyDescent="0.25">
      <c r="AA3025" s="2"/>
      <c r="AF3025" s="2"/>
      <c r="AG3025" s="2"/>
      <c r="AH3025" s="2"/>
      <c r="AI3025" s="2"/>
    </row>
    <row r="3026" spans="27:35" x14ac:dyDescent="0.25">
      <c r="AA3026" s="2"/>
      <c r="AF3026" s="2"/>
      <c r="AG3026" s="2"/>
      <c r="AH3026" s="2"/>
      <c r="AI3026" s="2"/>
    </row>
    <row r="3027" spans="27:35" x14ac:dyDescent="0.25">
      <c r="AA3027" s="2"/>
      <c r="AF3027" s="2"/>
      <c r="AG3027" s="2"/>
      <c r="AH3027" s="2"/>
      <c r="AI3027" s="2"/>
    </row>
    <row r="3028" spans="27:35" x14ac:dyDescent="0.25">
      <c r="AA3028" s="2"/>
      <c r="AF3028" s="2"/>
      <c r="AG3028" s="2"/>
      <c r="AH3028" s="2"/>
      <c r="AI3028" s="2"/>
    </row>
    <row r="3029" spans="27:35" x14ac:dyDescent="0.25">
      <c r="AA3029" s="2"/>
      <c r="AF3029" s="2"/>
      <c r="AG3029" s="2"/>
      <c r="AH3029" s="2"/>
      <c r="AI3029" s="2"/>
    </row>
    <row r="3030" spans="27:35" x14ac:dyDescent="0.25">
      <c r="AA3030" s="2"/>
      <c r="AF3030" s="2"/>
      <c r="AG3030" s="2"/>
      <c r="AH3030" s="2"/>
      <c r="AI3030" s="2"/>
    </row>
    <row r="3031" spans="27:35" x14ac:dyDescent="0.25">
      <c r="AA3031" s="2"/>
      <c r="AF3031" s="2"/>
      <c r="AG3031" s="2"/>
      <c r="AH3031" s="2"/>
      <c r="AI3031" s="2"/>
    </row>
    <row r="3032" spans="27:35" x14ac:dyDescent="0.25">
      <c r="AA3032" s="2"/>
      <c r="AF3032" s="2"/>
      <c r="AG3032" s="2"/>
      <c r="AH3032" s="2"/>
      <c r="AI3032" s="2"/>
    </row>
    <row r="3033" spans="27:35" x14ac:dyDescent="0.25">
      <c r="AA3033" s="2"/>
      <c r="AF3033" s="2"/>
      <c r="AG3033" s="2"/>
      <c r="AH3033" s="2"/>
      <c r="AI3033" s="2"/>
    </row>
    <row r="3034" spans="27:35" x14ac:dyDescent="0.25">
      <c r="AA3034" s="2"/>
      <c r="AF3034" s="2"/>
      <c r="AG3034" s="2"/>
      <c r="AH3034" s="2"/>
      <c r="AI3034" s="2"/>
    </row>
    <row r="3035" spans="27:35" x14ac:dyDescent="0.25">
      <c r="AA3035" s="2"/>
      <c r="AF3035" s="2"/>
      <c r="AG3035" s="2"/>
      <c r="AH3035" s="2"/>
      <c r="AI3035" s="2"/>
    </row>
    <row r="3036" spans="27:35" x14ac:dyDescent="0.25">
      <c r="AA3036" s="2"/>
      <c r="AF3036" s="2"/>
      <c r="AG3036" s="2"/>
      <c r="AH3036" s="2"/>
      <c r="AI3036" s="2"/>
    </row>
    <row r="3037" spans="27:35" x14ac:dyDescent="0.25">
      <c r="AA3037" s="2"/>
      <c r="AF3037" s="2"/>
      <c r="AG3037" s="2"/>
      <c r="AH3037" s="2"/>
      <c r="AI3037" s="2"/>
    </row>
    <row r="3038" spans="27:35" x14ac:dyDescent="0.25">
      <c r="AA3038" s="2"/>
      <c r="AF3038" s="2"/>
      <c r="AG3038" s="2"/>
      <c r="AH3038" s="2"/>
      <c r="AI3038" s="2"/>
    </row>
    <row r="3039" spans="27:35" x14ac:dyDescent="0.25">
      <c r="AA3039" s="2"/>
      <c r="AF3039" s="2"/>
      <c r="AG3039" s="2"/>
      <c r="AH3039" s="2"/>
      <c r="AI3039" s="2"/>
    </row>
    <row r="3040" spans="27:35" x14ac:dyDescent="0.25">
      <c r="AA3040" s="2"/>
      <c r="AF3040" s="2"/>
      <c r="AG3040" s="2"/>
      <c r="AH3040" s="2"/>
      <c r="AI3040" s="2"/>
    </row>
    <row r="3041" spans="27:35" x14ac:dyDescent="0.25">
      <c r="AA3041" s="2"/>
      <c r="AF3041" s="2"/>
      <c r="AG3041" s="2"/>
      <c r="AH3041" s="2"/>
      <c r="AI3041" s="2"/>
    </row>
    <row r="3042" spans="27:35" x14ac:dyDescent="0.25">
      <c r="AA3042" s="2"/>
      <c r="AF3042" s="2"/>
      <c r="AG3042" s="2"/>
      <c r="AH3042" s="2"/>
      <c r="AI3042" s="2"/>
    </row>
    <row r="3043" spans="27:35" x14ac:dyDescent="0.25">
      <c r="AA3043" s="2"/>
      <c r="AF3043" s="2"/>
      <c r="AG3043" s="2"/>
      <c r="AH3043" s="2"/>
      <c r="AI3043" s="2"/>
    </row>
    <row r="3044" spans="27:35" x14ac:dyDescent="0.25">
      <c r="AA3044" s="2"/>
      <c r="AF3044" s="2"/>
      <c r="AG3044" s="2"/>
      <c r="AH3044" s="2"/>
      <c r="AI3044" s="2"/>
    </row>
    <row r="3045" spans="27:35" x14ac:dyDescent="0.25">
      <c r="AA3045" s="2"/>
      <c r="AF3045" s="2"/>
      <c r="AG3045" s="2"/>
      <c r="AH3045" s="2"/>
      <c r="AI3045" s="2"/>
    </row>
    <row r="3046" spans="27:35" x14ac:dyDescent="0.25">
      <c r="AA3046" s="2"/>
      <c r="AF3046" s="2"/>
      <c r="AG3046" s="2"/>
      <c r="AH3046" s="2"/>
      <c r="AI3046" s="2"/>
    </row>
    <row r="3047" spans="27:35" x14ac:dyDescent="0.25">
      <c r="AA3047" s="2"/>
      <c r="AF3047" s="2"/>
      <c r="AG3047" s="2"/>
      <c r="AH3047" s="2"/>
      <c r="AI3047" s="2"/>
    </row>
    <row r="3048" spans="27:35" x14ac:dyDescent="0.25">
      <c r="AA3048" s="2"/>
      <c r="AF3048" s="2"/>
      <c r="AG3048" s="2"/>
      <c r="AH3048" s="2"/>
      <c r="AI3048" s="2"/>
    </row>
    <row r="3049" spans="27:35" x14ac:dyDescent="0.25">
      <c r="AA3049" s="2"/>
      <c r="AF3049" s="2"/>
      <c r="AG3049" s="2"/>
      <c r="AH3049" s="2"/>
      <c r="AI3049" s="2"/>
    </row>
    <row r="3050" spans="27:35" x14ac:dyDescent="0.25">
      <c r="AA3050" s="2"/>
      <c r="AF3050" s="2"/>
      <c r="AG3050" s="2"/>
      <c r="AH3050" s="2"/>
      <c r="AI3050" s="2"/>
    </row>
    <row r="3051" spans="27:35" x14ac:dyDescent="0.25">
      <c r="AA3051" s="2"/>
      <c r="AF3051" s="2"/>
      <c r="AG3051" s="2"/>
      <c r="AH3051" s="2"/>
      <c r="AI3051" s="2"/>
    </row>
    <row r="3052" spans="27:35" x14ac:dyDescent="0.25">
      <c r="AA3052" s="2"/>
      <c r="AF3052" s="2"/>
      <c r="AG3052" s="2"/>
      <c r="AH3052" s="2"/>
      <c r="AI3052" s="2"/>
    </row>
    <row r="3053" spans="27:35" x14ac:dyDescent="0.25">
      <c r="AA3053" s="2"/>
      <c r="AF3053" s="2"/>
      <c r="AG3053" s="2"/>
      <c r="AH3053" s="2"/>
      <c r="AI3053" s="2"/>
    </row>
    <row r="3054" spans="27:35" x14ac:dyDescent="0.25">
      <c r="AA3054" s="2"/>
      <c r="AF3054" s="2"/>
      <c r="AG3054" s="2"/>
      <c r="AH3054" s="2"/>
      <c r="AI3054" s="2"/>
    </row>
    <row r="3055" spans="27:35" x14ac:dyDescent="0.25">
      <c r="AA3055" s="2"/>
      <c r="AF3055" s="2"/>
      <c r="AG3055" s="2"/>
      <c r="AH3055" s="2"/>
      <c r="AI3055" s="2"/>
    </row>
    <row r="3056" spans="27:35" x14ac:dyDescent="0.25">
      <c r="AA3056" s="2"/>
      <c r="AF3056" s="2"/>
      <c r="AG3056" s="2"/>
      <c r="AH3056" s="2"/>
      <c r="AI3056" s="2"/>
    </row>
    <row r="3057" spans="27:35" x14ac:dyDescent="0.25">
      <c r="AA3057" s="2"/>
      <c r="AF3057" s="2"/>
      <c r="AG3057" s="2"/>
      <c r="AH3057" s="2"/>
      <c r="AI3057" s="2"/>
    </row>
    <row r="3058" spans="27:35" x14ac:dyDescent="0.25">
      <c r="AA3058" s="2"/>
      <c r="AF3058" s="2"/>
      <c r="AG3058" s="2"/>
      <c r="AH3058" s="2"/>
      <c r="AI3058" s="2"/>
    </row>
    <row r="3059" spans="27:35" x14ac:dyDescent="0.25">
      <c r="AA3059" s="2"/>
      <c r="AF3059" s="2"/>
      <c r="AG3059" s="2"/>
      <c r="AH3059" s="2"/>
      <c r="AI3059" s="2"/>
    </row>
    <row r="3060" spans="27:35" x14ac:dyDescent="0.25">
      <c r="AA3060" s="2"/>
      <c r="AF3060" s="2"/>
      <c r="AG3060" s="2"/>
      <c r="AH3060" s="2"/>
      <c r="AI3060" s="2"/>
    </row>
    <row r="3061" spans="27:35" x14ac:dyDescent="0.25">
      <c r="AA3061" s="2"/>
      <c r="AF3061" s="2"/>
      <c r="AG3061" s="2"/>
      <c r="AH3061" s="2"/>
      <c r="AI3061" s="2"/>
    </row>
    <row r="3062" spans="27:35" x14ac:dyDescent="0.25">
      <c r="AA3062" s="2"/>
      <c r="AF3062" s="2"/>
      <c r="AG3062" s="2"/>
      <c r="AH3062" s="2"/>
      <c r="AI3062" s="2"/>
    </row>
    <row r="3063" spans="27:35" x14ac:dyDescent="0.25">
      <c r="AA3063" s="2"/>
      <c r="AF3063" s="2"/>
      <c r="AG3063" s="2"/>
      <c r="AH3063" s="2"/>
      <c r="AI3063" s="2"/>
    </row>
    <row r="3064" spans="27:35" x14ac:dyDescent="0.25">
      <c r="AA3064" s="2"/>
      <c r="AF3064" s="2"/>
      <c r="AG3064" s="2"/>
      <c r="AH3064" s="2"/>
      <c r="AI3064" s="2"/>
    </row>
    <row r="3065" spans="27:35" x14ac:dyDescent="0.25">
      <c r="AA3065" s="2"/>
      <c r="AF3065" s="2"/>
      <c r="AG3065" s="2"/>
      <c r="AH3065" s="2"/>
      <c r="AI3065" s="2"/>
    </row>
    <row r="3066" spans="27:35" x14ac:dyDescent="0.25">
      <c r="AA3066" s="2"/>
      <c r="AF3066" s="2"/>
      <c r="AG3066" s="2"/>
      <c r="AH3066" s="2"/>
      <c r="AI3066" s="2"/>
    </row>
    <row r="3067" spans="27:35" x14ac:dyDescent="0.25">
      <c r="AA3067" s="2"/>
      <c r="AF3067" s="2"/>
      <c r="AG3067" s="2"/>
      <c r="AH3067" s="2"/>
      <c r="AI3067" s="2"/>
    </row>
    <row r="3068" spans="27:35" x14ac:dyDescent="0.25">
      <c r="AA3068" s="2"/>
      <c r="AF3068" s="2"/>
      <c r="AG3068" s="2"/>
      <c r="AH3068" s="2"/>
      <c r="AI3068" s="2"/>
    </row>
    <row r="3069" spans="27:35" x14ac:dyDescent="0.25">
      <c r="AA3069" s="2"/>
      <c r="AF3069" s="2"/>
      <c r="AG3069" s="2"/>
      <c r="AH3069" s="2"/>
      <c r="AI3069" s="2"/>
    </row>
    <row r="3070" spans="27:35" x14ac:dyDescent="0.25">
      <c r="AA3070" s="2"/>
      <c r="AF3070" s="2"/>
      <c r="AG3070" s="2"/>
      <c r="AH3070" s="2"/>
      <c r="AI3070" s="2"/>
    </row>
    <row r="3071" spans="27:35" x14ac:dyDescent="0.25">
      <c r="AA3071" s="2"/>
      <c r="AF3071" s="2"/>
      <c r="AG3071" s="2"/>
      <c r="AH3071" s="2"/>
      <c r="AI3071" s="2"/>
    </row>
    <row r="3072" spans="27:35" x14ac:dyDescent="0.25">
      <c r="AA3072" s="2"/>
      <c r="AF3072" s="2"/>
      <c r="AG3072" s="2"/>
      <c r="AH3072" s="2"/>
      <c r="AI3072" s="2"/>
    </row>
    <row r="3073" spans="27:35" x14ac:dyDescent="0.25">
      <c r="AA3073" s="2"/>
      <c r="AF3073" s="2"/>
      <c r="AG3073" s="2"/>
      <c r="AH3073" s="2"/>
      <c r="AI3073" s="2"/>
    </row>
    <row r="3074" spans="27:35" x14ac:dyDescent="0.25">
      <c r="AA3074" s="2"/>
      <c r="AF3074" s="2"/>
      <c r="AG3074" s="2"/>
      <c r="AH3074" s="2"/>
      <c r="AI3074" s="2"/>
    </row>
    <row r="3075" spans="27:35" x14ac:dyDescent="0.25">
      <c r="AA3075" s="2"/>
      <c r="AF3075" s="2"/>
      <c r="AG3075" s="2"/>
      <c r="AH3075" s="2"/>
      <c r="AI3075" s="2"/>
    </row>
    <row r="3076" spans="27:35" x14ac:dyDescent="0.25">
      <c r="AA3076" s="2"/>
      <c r="AF3076" s="2"/>
      <c r="AG3076" s="2"/>
      <c r="AH3076" s="2"/>
      <c r="AI3076" s="2"/>
    </row>
    <row r="3077" spans="27:35" x14ac:dyDescent="0.25">
      <c r="AA3077" s="2"/>
      <c r="AF3077" s="2"/>
      <c r="AG3077" s="2"/>
      <c r="AH3077" s="2"/>
      <c r="AI3077" s="2"/>
    </row>
    <row r="3078" spans="27:35" x14ac:dyDescent="0.25">
      <c r="AA3078" s="2"/>
      <c r="AF3078" s="2"/>
      <c r="AG3078" s="2"/>
      <c r="AH3078" s="2"/>
      <c r="AI3078" s="2"/>
    </row>
    <row r="3079" spans="27:35" x14ac:dyDescent="0.25">
      <c r="AA3079" s="2"/>
      <c r="AF3079" s="2"/>
      <c r="AG3079" s="2"/>
      <c r="AH3079" s="2"/>
      <c r="AI3079" s="2"/>
    </row>
    <row r="3080" spans="27:35" x14ac:dyDescent="0.25">
      <c r="AA3080" s="2"/>
      <c r="AF3080" s="2"/>
      <c r="AG3080" s="2"/>
      <c r="AH3080" s="2"/>
      <c r="AI3080" s="2"/>
    </row>
    <row r="3081" spans="27:35" x14ac:dyDescent="0.25">
      <c r="AA3081" s="2"/>
      <c r="AF3081" s="2"/>
      <c r="AG3081" s="2"/>
      <c r="AH3081" s="2"/>
      <c r="AI3081" s="2"/>
    </row>
    <row r="3082" spans="27:35" x14ac:dyDescent="0.25">
      <c r="AA3082" s="2"/>
      <c r="AF3082" s="2"/>
      <c r="AG3082" s="2"/>
      <c r="AH3082" s="2"/>
      <c r="AI3082" s="2"/>
    </row>
    <row r="3083" spans="27:35" x14ac:dyDescent="0.25">
      <c r="AA3083" s="2"/>
      <c r="AF3083" s="2"/>
      <c r="AG3083" s="2"/>
      <c r="AH3083" s="2"/>
      <c r="AI3083" s="2"/>
    </row>
    <row r="3084" spans="27:35" x14ac:dyDescent="0.25">
      <c r="AA3084" s="2"/>
      <c r="AF3084" s="2"/>
      <c r="AG3084" s="2"/>
      <c r="AH3084" s="2"/>
      <c r="AI3084" s="2"/>
    </row>
    <row r="3085" spans="27:35" x14ac:dyDescent="0.25">
      <c r="AA3085" s="2"/>
      <c r="AF3085" s="2"/>
      <c r="AG3085" s="2"/>
      <c r="AH3085" s="2"/>
      <c r="AI3085" s="2"/>
    </row>
    <row r="3086" spans="27:35" x14ac:dyDescent="0.25">
      <c r="AA3086" s="2"/>
      <c r="AF3086" s="2"/>
      <c r="AG3086" s="2"/>
      <c r="AH3086" s="2"/>
      <c r="AI3086" s="2"/>
    </row>
    <row r="3087" spans="27:35" x14ac:dyDescent="0.25">
      <c r="AA3087" s="2"/>
      <c r="AF3087" s="2"/>
      <c r="AG3087" s="2"/>
      <c r="AH3087" s="2"/>
      <c r="AI3087" s="2"/>
    </row>
    <row r="3088" spans="27:35" x14ac:dyDescent="0.25">
      <c r="AA3088" s="2"/>
      <c r="AF3088" s="2"/>
      <c r="AG3088" s="2"/>
      <c r="AH3088" s="2"/>
      <c r="AI3088" s="2"/>
    </row>
    <row r="3089" spans="27:35" x14ac:dyDescent="0.25">
      <c r="AA3089" s="2"/>
      <c r="AF3089" s="2"/>
      <c r="AG3089" s="2"/>
      <c r="AH3089" s="2"/>
      <c r="AI3089" s="2"/>
    </row>
    <row r="3090" spans="27:35" x14ac:dyDescent="0.25">
      <c r="AA3090" s="2"/>
      <c r="AF3090" s="2"/>
      <c r="AG3090" s="2"/>
      <c r="AH3090" s="2"/>
      <c r="AI3090" s="2"/>
    </row>
    <row r="3091" spans="27:35" x14ac:dyDescent="0.25">
      <c r="AA3091" s="2"/>
      <c r="AF3091" s="2"/>
      <c r="AG3091" s="2"/>
      <c r="AH3091" s="2"/>
      <c r="AI3091" s="2"/>
    </row>
    <row r="3092" spans="27:35" x14ac:dyDescent="0.25">
      <c r="AA3092" s="2"/>
      <c r="AF3092" s="2"/>
      <c r="AG3092" s="2"/>
      <c r="AH3092" s="2"/>
      <c r="AI3092" s="2"/>
    </row>
    <row r="3093" spans="27:35" x14ac:dyDescent="0.25">
      <c r="AA3093" s="2"/>
      <c r="AF3093" s="2"/>
      <c r="AG3093" s="2"/>
      <c r="AH3093" s="2"/>
      <c r="AI3093" s="2"/>
    </row>
    <row r="3094" spans="27:35" x14ac:dyDescent="0.25">
      <c r="AA3094" s="2"/>
      <c r="AF3094" s="2"/>
      <c r="AG3094" s="2"/>
      <c r="AH3094" s="2"/>
      <c r="AI3094" s="2"/>
    </row>
    <row r="3095" spans="27:35" x14ac:dyDescent="0.25">
      <c r="AA3095" s="2"/>
      <c r="AF3095" s="2"/>
      <c r="AG3095" s="2"/>
      <c r="AH3095" s="2"/>
      <c r="AI3095" s="2"/>
    </row>
    <row r="3096" spans="27:35" x14ac:dyDescent="0.25">
      <c r="AA3096" s="2"/>
      <c r="AF3096" s="2"/>
      <c r="AG3096" s="2"/>
      <c r="AH3096" s="2"/>
      <c r="AI3096" s="2"/>
    </row>
    <row r="3097" spans="27:35" x14ac:dyDescent="0.25">
      <c r="AA3097" s="2"/>
      <c r="AF3097" s="2"/>
      <c r="AG3097" s="2"/>
      <c r="AH3097" s="2"/>
      <c r="AI3097" s="2"/>
    </row>
    <row r="3098" spans="27:35" x14ac:dyDescent="0.25">
      <c r="AA3098" s="2"/>
      <c r="AF3098" s="2"/>
      <c r="AG3098" s="2"/>
      <c r="AH3098" s="2"/>
      <c r="AI3098" s="2"/>
    </row>
    <row r="3099" spans="27:35" x14ac:dyDescent="0.25">
      <c r="AA3099" s="2"/>
      <c r="AF3099" s="2"/>
      <c r="AG3099" s="2"/>
      <c r="AH3099" s="2"/>
      <c r="AI3099" s="2"/>
    </row>
    <row r="3100" spans="27:35" x14ac:dyDescent="0.25">
      <c r="AA3100" s="2"/>
      <c r="AF3100" s="2"/>
      <c r="AG3100" s="2"/>
      <c r="AH3100" s="2"/>
      <c r="AI3100" s="2"/>
    </row>
    <row r="3101" spans="27:35" x14ac:dyDescent="0.25">
      <c r="AA3101" s="2"/>
      <c r="AF3101" s="2"/>
      <c r="AG3101" s="2"/>
      <c r="AH3101" s="2"/>
      <c r="AI3101" s="2"/>
    </row>
    <row r="3102" spans="27:35" x14ac:dyDescent="0.25">
      <c r="AA3102" s="2"/>
      <c r="AF3102" s="2"/>
      <c r="AG3102" s="2"/>
      <c r="AH3102" s="2"/>
      <c r="AI3102" s="2"/>
    </row>
    <row r="3103" spans="27:35" x14ac:dyDescent="0.25">
      <c r="AA3103" s="2"/>
      <c r="AF3103" s="2"/>
      <c r="AG3103" s="2"/>
      <c r="AH3103" s="2"/>
      <c r="AI3103" s="2"/>
    </row>
    <row r="3104" spans="27:35" x14ac:dyDescent="0.25">
      <c r="AA3104" s="2"/>
      <c r="AF3104" s="2"/>
      <c r="AG3104" s="2"/>
      <c r="AH3104" s="2"/>
      <c r="AI3104" s="2"/>
    </row>
    <row r="3105" spans="27:35" x14ac:dyDescent="0.25">
      <c r="AA3105" s="2"/>
      <c r="AF3105" s="2"/>
      <c r="AG3105" s="2"/>
      <c r="AH3105" s="2"/>
      <c r="AI3105" s="2"/>
    </row>
    <row r="3106" spans="27:35" x14ac:dyDescent="0.25">
      <c r="AA3106" s="2"/>
      <c r="AF3106" s="2"/>
      <c r="AG3106" s="2"/>
      <c r="AH3106" s="2"/>
      <c r="AI3106" s="2"/>
    </row>
    <row r="3107" spans="27:35" x14ac:dyDescent="0.25">
      <c r="AA3107" s="2"/>
      <c r="AF3107" s="2"/>
      <c r="AG3107" s="2"/>
      <c r="AH3107" s="2"/>
      <c r="AI3107" s="2"/>
    </row>
    <row r="3108" spans="27:35" x14ac:dyDescent="0.25">
      <c r="AA3108" s="2"/>
      <c r="AF3108" s="2"/>
      <c r="AG3108" s="2"/>
      <c r="AH3108" s="2"/>
      <c r="AI3108" s="2"/>
    </row>
    <row r="3109" spans="27:35" x14ac:dyDescent="0.25">
      <c r="AA3109" s="2"/>
      <c r="AF3109" s="2"/>
      <c r="AG3109" s="2"/>
      <c r="AH3109" s="2"/>
      <c r="AI3109" s="2"/>
    </row>
    <row r="3110" spans="27:35" x14ac:dyDescent="0.25">
      <c r="AA3110" s="2"/>
      <c r="AF3110" s="2"/>
      <c r="AG3110" s="2"/>
      <c r="AH3110" s="2"/>
      <c r="AI3110" s="2"/>
    </row>
    <row r="3111" spans="27:35" x14ac:dyDescent="0.25">
      <c r="AA3111" s="2"/>
      <c r="AF3111" s="2"/>
      <c r="AG3111" s="2"/>
      <c r="AH3111" s="2"/>
      <c r="AI3111" s="2"/>
    </row>
    <row r="3112" spans="27:35" x14ac:dyDescent="0.25">
      <c r="AA3112" s="2"/>
      <c r="AF3112" s="2"/>
      <c r="AG3112" s="2"/>
      <c r="AH3112" s="2"/>
      <c r="AI3112" s="2"/>
    </row>
    <row r="3113" spans="27:35" x14ac:dyDescent="0.25">
      <c r="AA3113" s="2"/>
      <c r="AF3113" s="2"/>
      <c r="AG3113" s="2"/>
      <c r="AH3113" s="2"/>
      <c r="AI3113" s="2"/>
    </row>
    <row r="3114" spans="27:35" x14ac:dyDescent="0.25">
      <c r="AA3114" s="2"/>
      <c r="AF3114" s="2"/>
      <c r="AG3114" s="2"/>
      <c r="AH3114" s="2"/>
      <c r="AI3114" s="2"/>
    </row>
    <row r="3115" spans="27:35" x14ac:dyDescent="0.25">
      <c r="AA3115" s="2"/>
      <c r="AF3115" s="2"/>
      <c r="AG3115" s="2"/>
      <c r="AH3115" s="2"/>
      <c r="AI3115" s="2"/>
    </row>
    <row r="3116" spans="27:35" x14ac:dyDescent="0.25">
      <c r="AA3116" s="2"/>
      <c r="AF3116" s="2"/>
      <c r="AG3116" s="2"/>
      <c r="AH3116" s="2"/>
      <c r="AI3116" s="2"/>
    </row>
    <row r="3117" spans="27:35" x14ac:dyDescent="0.25">
      <c r="AA3117" s="2"/>
      <c r="AF3117" s="2"/>
      <c r="AG3117" s="2"/>
      <c r="AH3117" s="2"/>
      <c r="AI3117" s="2"/>
    </row>
    <row r="3118" spans="27:35" x14ac:dyDescent="0.25">
      <c r="AA3118" s="2"/>
      <c r="AF3118" s="2"/>
      <c r="AG3118" s="2"/>
      <c r="AH3118" s="2"/>
      <c r="AI3118" s="2"/>
    </row>
    <row r="3119" spans="27:35" x14ac:dyDescent="0.25">
      <c r="AA3119" s="2"/>
      <c r="AF3119" s="2"/>
      <c r="AG3119" s="2"/>
      <c r="AH3119" s="2"/>
      <c r="AI3119" s="2"/>
    </row>
    <row r="3120" spans="27:35" x14ac:dyDescent="0.25">
      <c r="AA3120" s="2"/>
      <c r="AF3120" s="2"/>
      <c r="AG3120" s="2"/>
      <c r="AH3120" s="2"/>
      <c r="AI3120" s="2"/>
    </row>
    <row r="3121" spans="27:35" x14ac:dyDescent="0.25">
      <c r="AA3121" s="2"/>
      <c r="AF3121" s="2"/>
      <c r="AG3121" s="2"/>
      <c r="AH3121" s="2"/>
      <c r="AI3121" s="2"/>
    </row>
    <row r="3122" spans="27:35" x14ac:dyDescent="0.25">
      <c r="AA3122" s="2"/>
      <c r="AF3122" s="2"/>
      <c r="AG3122" s="2"/>
      <c r="AH3122" s="2"/>
      <c r="AI3122" s="2"/>
    </row>
    <row r="3123" spans="27:35" x14ac:dyDescent="0.25">
      <c r="AA3123" s="2"/>
      <c r="AF3123" s="2"/>
      <c r="AG3123" s="2"/>
      <c r="AH3123" s="2"/>
      <c r="AI3123" s="2"/>
    </row>
    <row r="3124" spans="27:35" x14ac:dyDescent="0.25">
      <c r="AA3124" s="2"/>
      <c r="AF3124" s="2"/>
      <c r="AG3124" s="2"/>
      <c r="AH3124" s="2"/>
      <c r="AI3124" s="2"/>
    </row>
    <row r="3125" spans="27:35" x14ac:dyDescent="0.25">
      <c r="AA3125" s="2"/>
      <c r="AF3125" s="2"/>
      <c r="AG3125" s="2"/>
      <c r="AH3125" s="2"/>
      <c r="AI3125" s="2"/>
    </row>
    <row r="3126" spans="27:35" x14ac:dyDescent="0.25">
      <c r="AA3126" s="2"/>
      <c r="AF3126" s="2"/>
      <c r="AG3126" s="2"/>
      <c r="AH3126" s="2"/>
      <c r="AI3126" s="2"/>
    </row>
    <row r="3127" spans="27:35" x14ac:dyDescent="0.25">
      <c r="AA3127" s="2"/>
      <c r="AF3127" s="2"/>
      <c r="AG3127" s="2"/>
      <c r="AH3127" s="2"/>
      <c r="AI3127" s="2"/>
    </row>
    <row r="3128" spans="27:35" x14ac:dyDescent="0.25">
      <c r="AA3128" s="2"/>
      <c r="AF3128" s="2"/>
      <c r="AG3128" s="2"/>
      <c r="AH3128" s="2"/>
      <c r="AI3128" s="2"/>
    </row>
    <row r="3129" spans="27:35" x14ac:dyDescent="0.25">
      <c r="AA3129" s="2"/>
      <c r="AF3129" s="2"/>
      <c r="AG3129" s="2"/>
      <c r="AH3129" s="2"/>
      <c r="AI3129" s="2"/>
    </row>
    <row r="3130" spans="27:35" x14ac:dyDescent="0.25">
      <c r="AA3130" s="2"/>
      <c r="AF3130" s="2"/>
      <c r="AG3130" s="2"/>
      <c r="AH3130" s="2"/>
      <c r="AI3130" s="2"/>
    </row>
    <row r="3131" spans="27:35" x14ac:dyDescent="0.25">
      <c r="AA3131" s="2"/>
      <c r="AF3131" s="2"/>
      <c r="AG3131" s="2"/>
      <c r="AH3131" s="2"/>
      <c r="AI3131" s="2"/>
    </row>
    <row r="3132" spans="27:35" x14ac:dyDescent="0.25">
      <c r="AA3132" s="2"/>
      <c r="AF3132" s="2"/>
      <c r="AG3132" s="2"/>
      <c r="AH3132" s="2"/>
      <c r="AI3132" s="2"/>
    </row>
    <row r="3133" spans="27:35" x14ac:dyDescent="0.25">
      <c r="AA3133" s="2"/>
      <c r="AF3133" s="2"/>
      <c r="AG3133" s="2"/>
      <c r="AH3133" s="2"/>
      <c r="AI3133" s="2"/>
    </row>
    <row r="3134" spans="27:35" x14ac:dyDescent="0.25">
      <c r="AA3134" s="2"/>
      <c r="AF3134" s="2"/>
      <c r="AG3134" s="2"/>
      <c r="AH3134" s="2"/>
      <c r="AI3134" s="2"/>
    </row>
    <row r="3135" spans="27:35" x14ac:dyDescent="0.25">
      <c r="AA3135" s="2"/>
      <c r="AF3135" s="2"/>
      <c r="AG3135" s="2"/>
      <c r="AH3135" s="2"/>
      <c r="AI3135" s="2"/>
    </row>
    <row r="3136" spans="27:35" x14ac:dyDescent="0.25">
      <c r="AA3136" s="2"/>
      <c r="AF3136" s="2"/>
      <c r="AG3136" s="2"/>
      <c r="AH3136" s="2"/>
      <c r="AI3136" s="2"/>
    </row>
    <row r="3137" spans="27:35" x14ac:dyDescent="0.25">
      <c r="AA3137" s="2"/>
      <c r="AF3137" s="2"/>
      <c r="AG3137" s="2"/>
      <c r="AH3137" s="2"/>
      <c r="AI3137" s="2"/>
    </row>
    <row r="3138" spans="27:35" x14ac:dyDescent="0.25">
      <c r="AA3138" s="2"/>
      <c r="AF3138" s="2"/>
      <c r="AG3138" s="2"/>
      <c r="AH3138" s="2"/>
      <c r="AI3138" s="2"/>
    </row>
    <row r="3139" spans="27:35" x14ac:dyDescent="0.25">
      <c r="AA3139" s="2"/>
      <c r="AF3139" s="2"/>
      <c r="AG3139" s="2"/>
      <c r="AH3139" s="2"/>
      <c r="AI3139" s="2"/>
    </row>
    <row r="3140" spans="27:35" x14ac:dyDescent="0.25">
      <c r="AA3140" s="2"/>
      <c r="AF3140" s="2"/>
      <c r="AG3140" s="2"/>
      <c r="AH3140" s="2"/>
      <c r="AI3140" s="2"/>
    </row>
    <row r="3141" spans="27:35" x14ac:dyDescent="0.25">
      <c r="AA3141" s="2"/>
      <c r="AF3141" s="2"/>
      <c r="AG3141" s="2"/>
      <c r="AH3141" s="2"/>
      <c r="AI3141" s="2"/>
    </row>
    <row r="3142" spans="27:35" x14ac:dyDescent="0.25">
      <c r="AA3142" s="2"/>
      <c r="AF3142" s="2"/>
      <c r="AG3142" s="2"/>
      <c r="AH3142" s="2"/>
      <c r="AI3142" s="2"/>
    </row>
    <row r="3143" spans="27:35" x14ac:dyDescent="0.25">
      <c r="AA3143" s="2"/>
      <c r="AF3143" s="2"/>
      <c r="AG3143" s="2"/>
      <c r="AH3143" s="2"/>
      <c r="AI3143" s="2"/>
    </row>
    <row r="3144" spans="27:35" x14ac:dyDescent="0.25">
      <c r="AA3144" s="2"/>
      <c r="AF3144" s="2"/>
      <c r="AG3144" s="2"/>
      <c r="AH3144" s="2"/>
      <c r="AI3144" s="2"/>
    </row>
    <row r="3145" spans="27:35" x14ac:dyDescent="0.25">
      <c r="AA3145" s="2"/>
      <c r="AF3145" s="2"/>
      <c r="AG3145" s="2"/>
      <c r="AH3145" s="2"/>
      <c r="AI3145" s="2"/>
    </row>
    <row r="3146" spans="27:35" x14ac:dyDescent="0.25">
      <c r="AA3146" s="2"/>
      <c r="AF3146" s="2"/>
      <c r="AG3146" s="2"/>
      <c r="AH3146" s="2"/>
      <c r="AI3146" s="2"/>
    </row>
    <row r="3147" spans="27:35" x14ac:dyDescent="0.25">
      <c r="AA3147" s="2"/>
      <c r="AF3147" s="2"/>
      <c r="AG3147" s="2"/>
      <c r="AH3147" s="2"/>
      <c r="AI3147" s="2"/>
    </row>
    <row r="3148" spans="27:35" x14ac:dyDescent="0.25">
      <c r="AA3148" s="2"/>
      <c r="AF3148" s="2"/>
      <c r="AG3148" s="2"/>
      <c r="AH3148" s="2"/>
      <c r="AI3148" s="2"/>
    </row>
    <row r="3149" spans="27:35" x14ac:dyDescent="0.25">
      <c r="AA3149" s="2"/>
      <c r="AF3149" s="2"/>
      <c r="AG3149" s="2"/>
      <c r="AH3149" s="2"/>
      <c r="AI3149" s="2"/>
    </row>
    <row r="3150" spans="27:35" x14ac:dyDescent="0.25">
      <c r="AA3150" s="2"/>
      <c r="AF3150" s="2"/>
      <c r="AG3150" s="2"/>
      <c r="AH3150" s="2"/>
      <c r="AI3150" s="2"/>
    </row>
    <row r="3151" spans="27:35" x14ac:dyDescent="0.25">
      <c r="AA3151" s="2"/>
      <c r="AF3151" s="2"/>
      <c r="AG3151" s="2"/>
      <c r="AH3151" s="2"/>
      <c r="AI3151" s="2"/>
    </row>
    <row r="3152" spans="27:35" x14ac:dyDescent="0.25">
      <c r="AA3152" s="2"/>
      <c r="AF3152" s="2"/>
      <c r="AG3152" s="2"/>
      <c r="AH3152" s="2"/>
      <c r="AI3152" s="2"/>
    </row>
    <row r="3153" spans="27:35" x14ac:dyDescent="0.25">
      <c r="AA3153" s="2"/>
      <c r="AF3153" s="2"/>
      <c r="AG3153" s="2"/>
      <c r="AH3153" s="2"/>
      <c r="AI3153" s="2"/>
    </row>
    <row r="3154" spans="27:35" x14ac:dyDescent="0.25">
      <c r="AA3154" s="2"/>
      <c r="AF3154" s="2"/>
      <c r="AG3154" s="2"/>
      <c r="AH3154" s="2"/>
      <c r="AI3154" s="2"/>
    </row>
    <row r="3155" spans="27:35" x14ac:dyDescent="0.25">
      <c r="AA3155" s="2"/>
      <c r="AF3155" s="2"/>
      <c r="AG3155" s="2"/>
      <c r="AH3155" s="2"/>
      <c r="AI3155" s="2"/>
    </row>
    <row r="3156" spans="27:35" x14ac:dyDescent="0.25">
      <c r="AA3156" s="2"/>
      <c r="AF3156" s="2"/>
      <c r="AG3156" s="2"/>
      <c r="AH3156" s="2"/>
      <c r="AI3156" s="2"/>
    </row>
    <row r="3157" spans="27:35" x14ac:dyDescent="0.25">
      <c r="AA3157" s="2"/>
      <c r="AF3157" s="2"/>
      <c r="AG3157" s="2"/>
      <c r="AH3157" s="2"/>
      <c r="AI3157" s="2"/>
    </row>
    <row r="3158" spans="27:35" x14ac:dyDescent="0.25">
      <c r="AA3158" s="2"/>
      <c r="AF3158" s="2"/>
      <c r="AG3158" s="2"/>
      <c r="AH3158" s="2"/>
      <c r="AI3158" s="2"/>
    </row>
    <row r="3159" spans="27:35" x14ac:dyDescent="0.25">
      <c r="AA3159" s="2"/>
      <c r="AF3159" s="2"/>
      <c r="AG3159" s="2"/>
      <c r="AH3159" s="2"/>
      <c r="AI3159" s="2"/>
    </row>
    <row r="3160" spans="27:35" x14ac:dyDescent="0.25">
      <c r="AA3160" s="2"/>
      <c r="AF3160" s="2"/>
      <c r="AG3160" s="2"/>
      <c r="AH3160" s="2"/>
      <c r="AI3160" s="2"/>
    </row>
    <row r="3161" spans="27:35" x14ac:dyDescent="0.25">
      <c r="AA3161" s="2"/>
      <c r="AF3161" s="2"/>
      <c r="AG3161" s="2"/>
      <c r="AH3161" s="2"/>
      <c r="AI3161" s="2"/>
    </row>
    <row r="3162" spans="27:35" x14ac:dyDescent="0.25">
      <c r="AA3162" s="2"/>
      <c r="AF3162" s="2"/>
      <c r="AG3162" s="2"/>
      <c r="AH3162" s="2"/>
      <c r="AI3162" s="2"/>
    </row>
    <row r="3163" spans="27:35" x14ac:dyDescent="0.25">
      <c r="AA3163" s="2"/>
      <c r="AF3163" s="2"/>
      <c r="AG3163" s="2"/>
      <c r="AH3163" s="2"/>
      <c r="AI3163" s="2"/>
    </row>
    <row r="3164" spans="27:35" x14ac:dyDescent="0.25">
      <c r="AA3164" s="2"/>
      <c r="AF3164" s="2"/>
      <c r="AG3164" s="2"/>
      <c r="AH3164" s="2"/>
      <c r="AI3164" s="2"/>
    </row>
    <row r="3165" spans="27:35" x14ac:dyDescent="0.25">
      <c r="AA3165" s="2"/>
      <c r="AF3165" s="2"/>
      <c r="AG3165" s="2"/>
      <c r="AH3165" s="2"/>
      <c r="AI3165" s="2"/>
    </row>
    <row r="3166" spans="27:35" x14ac:dyDescent="0.25">
      <c r="AA3166" s="2"/>
      <c r="AF3166" s="2"/>
      <c r="AG3166" s="2"/>
      <c r="AH3166" s="2"/>
      <c r="AI3166" s="2"/>
    </row>
    <row r="3167" spans="27:35" x14ac:dyDescent="0.25">
      <c r="AA3167" s="2"/>
      <c r="AF3167" s="2"/>
      <c r="AG3167" s="2"/>
      <c r="AH3167" s="2"/>
      <c r="AI3167" s="2"/>
    </row>
    <row r="3168" spans="27:35" x14ac:dyDescent="0.25">
      <c r="AA3168" s="2"/>
      <c r="AF3168" s="2"/>
      <c r="AG3168" s="2"/>
      <c r="AH3168" s="2"/>
      <c r="AI3168" s="2"/>
    </row>
    <row r="3169" spans="27:35" x14ac:dyDescent="0.25">
      <c r="AA3169" s="2"/>
      <c r="AF3169" s="2"/>
      <c r="AG3169" s="2"/>
      <c r="AH3169" s="2"/>
      <c r="AI3169" s="2"/>
    </row>
    <row r="3170" spans="27:35" x14ac:dyDescent="0.25">
      <c r="AA3170" s="2"/>
      <c r="AF3170" s="2"/>
      <c r="AG3170" s="2"/>
      <c r="AH3170" s="2"/>
      <c r="AI3170" s="2"/>
    </row>
    <row r="3171" spans="27:35" x14ac:dyDescent="0.25">
      <c r="AA3171" s="2"/>
      <c r="AF3171" s="2"/>
      <c r="AG3171" s="2"/>
      <c r="AH3171" s="2"/>
      <c r="AI3171" s="2"/>
    </row>
    <row r="3172" spans="27:35" x14ac:dyDescent="0.25">
      <c r="AA3172" s="2"/>
      <c r="AF3172" s="2"/>
      <c r="AG3172" s="2"/>
      <c r="AH3172" s="2"/>
      <c r="AI3172" s="2"/>
    </row>
    <row r="3173" spans="27:35" x14ac:dyDescent="0.25">
      <c r="AA3173" s="2"/>
      <c r="AF3173" s="2"/>
      <c r="AG3173" s="2"/>
      <c r="AH3173" s="2"/>
      <c r="AI3173" s="2"/>
    </row>
    <row r="3174" spans="27:35" x14ac:dyDescent="0.25">
      <c r="AA3174" s="2"/>
      <c r="AF3174" s="2"/>
      <c r="AG3174" s="2"/>
      <c r="AH3174" s="2"/>
      <c r="AI3174" s="2"/>
    </row>
    <row r="3175" spans="27:35" x14ac:dyDescent="0.25">
      <c r="AA3175" s="2"/>
      <c r="AF3175" s="2"/>
      <c r="AG3175" s="2"/>
      <c r="AH3175" s="2"/>
      <c r="AI3175" s="2"/>
    </row>
    <row r="3176" spans="27:35" x14ac:dyDescent="0.25">
      <c r="AA3176" s="2"/>
      <c r="AF3176" s="2"/>
      <c r="AG3176" s="2"/>
      <c r="AH3176" s="2"/>
      <c r="AI3176" s="2"/>
    </row>
    <row r="3177" spans="27:35" x14ac:dyDescent="0.25">
      <c r="AA3177" s="2"/>
      <c r="AF3177" s="2"/>
      <c r="AG3177" s="2"/>
      <c r="AH3177" s="2"/>
      <c r="AI3177" s="2"/>
    </row>
    <row r="3178" spans="27:35" x14ac:dyDescent="0.25">
      <c r="AA3178" s="2"/>
      <c r="AF3178" s="2"/>
      <c r="AG3178" s="2"/>
      <c r="AH3178" s="2"/>
      <c r="AI3178" s="2"/>
    </row>
    <row r="3179" spans="27:35" x14ac:dyDescent="0.25">
      <c r="AA3179" s="2"/>
      <c r="AF3179" s="2"/>
      <c r="AG3179" s="2"/>
      <c r="AH3179" s="2"/>
      <c r="AI3179" s="2"/>
    </row>
    <row r="3180" spans="27:35" x14ac:dyDescent="0.25">
      <c r="AA3180" s="2"/>
      <c r="AF3180" s="2"/>
      <c r="AG3180" s="2"/>
      <c r="AH3180" s="2"/>
      <c r="AI3180" s="2"/>
    </row>
    <row r="3181" spans="27:35" x14ac:dyDescent="0.25">
      <c r="AA3181" s="2"/>
      <c r="AF3181" s="2"/>
      <c r="AG3181" s="2"/>
      <c r="AH3181" s="2"/>
      <c r="AI3181" s="2"/>
    </row>
    <row r="3182" spans="27:35" x14ac:dyDescent="0.25">
      <c r="AA3182" s="2"/>
      <c r="AF3182" s="2"/>
      <c r="AG3182" s="2"/>
      <c r="AH3182" s="2"/>
      <c r="AI3182" s="2"/>
    </row>
    <row r="3183" spans="27:35" x14ac:dyDescent="0.25">
      <c r="AA3183" s="2"/>
      <c r="AF3183" s="2"/>
      <c r="AG3183" s="2"/>
      <c r="AH3183" s="2"/>
      <c r="AI3183" s="2"/>
    </row>
    <row r="3184" spans="27:35" x14ac:dyDescent="0.25">
      <c r="AA3184" s="2"/>
      <c r="AF3184" s="2"/>
      <c r="AG3184" s="2"/>
      <c r="AH3184" s="2"/>
      <c r="AI3184" s="2"/>
    </row>
    <row r="3185" spans="27:35" x14ac:dyDescent="0.25">
      <c r="AA3185" s="2"/>
      <c r="AF3185" s="2"/>
      <c r="AG3185" s="2"/>
      <c r="AH3185" s="2"/>
      <c r="AI3185" s="2"/>
    </row>
    <row r="3186" spans="27:35" x14ac:dyDescent="0.25">
      <c r="AA3186" s="2"/>
      <c r="AF3186" s="2"/>
      <c r="AG3186" s="2"/>
      <c r="AH3186" s="2"/>
      <c r="AI3186" s="2"/>
    </row>
    <row r="3187" spans="27:35" x14ac:dyDescent="0.25">
      <c r="AA3187" s="2"/>
      <c r="AF3187" s="2"/>
      <c r="AG3187" s="2"/>
      <c r="AH3187" s="2"/>
      <c r="AI3187" s="2"/>
    </row>
    <row r="3188" spans="27:35" x14ac:dyDescent="0.25">
      <c r="AA3188" s="2"/>
      <c r="AF3188" s="2"/>
      <c r="AG3188" s="2"/>
      <c r="AH3188" s="2"/>
      <c r="AI3188" s="2"/>
    </row>
    <row r="3189" spans="27:35" x14ac:dyDescent="0.25">
      <c r="AA3189" s="2"/>
      <c r="AF3189" s="2"/>
      <c r="AG3189" s="2"/>
      <c r="AH3189" s="2"/>
      <c r="AI3189" s="2"/>
    </row>
    <row r="3190" spans="27:35" x14ac:dyDescent="0.25">
      <c r="AA3190" s="2"/>
      <c r="AF3190" s="2"/>
      <c r="AG3190" s="2"/>
      <c r="AH3190" s="2"/>
      <c r="AI3190" s="2"/>
    </row>
    <row r="3191" spans="27:35" x14ac:dyDescent="0.25">
      <c r="AA3191" s="2"/>
      <c r="AF3191" s="2"/>
      <c r="AG3191" s="2"/>
      <c r="AH3191" s="2"/>
      <c r="AI3191" s="2"/>
    </row>
    <row r="3192" spans="27:35" x14ac:dyDescent="0.25">
      <c r="AA3192" s="2"/>
      <c r="AF3192" s="2"/>
      <c r="AG3192" s="2"/>
      <c r="AH3192" s="2"/>
      <c r="AI3192" s="2"/>
    </row>
    <row r="3193" spans="27:35" x14ac:dyDescent="0.25">
      <c r="AA3193" s="2"/>
      <c r="AF3193" s="2"/>
      <c r="AG3193" s="2"/>
      <c r="AH3193" s="2"/>
      <c r="AI3193" s="2"/>
    </row>
    <row r="3194" spans="27:35" x14ac:dyDescent="0.25">
      <c r="AA3194" s="2"/>
      <c r="AF3194" s="2"/>
      <c r="AG3194" s="2"/>
      <c r="AH3194" s="2"/>
      <c r="AI3194" s="2"/>
    </row>
    <row r="3195" spans="27:35" x14ac:dyDescent="0.25">
      <c r="AA3195" s="2"/>
      <c r="AF3195" s="2"/>
      <c r="AG3195" s="2"/>
      <c r="AH3195" s="2"/>
      <c r="AI3195" s="2"/>
    </row>
    <row r="3196" spans="27:35" x14ac:dyDescent="0.25">
      <c r="AA3196" s="2"/>
      <c r="AF3196" s="2"/>
      <c r="AG3196" s="2"/>
      <c r="AH3196" s="2"/>
      <c r="AI3196" s="2"/>
    </row>
    <row r="3197" spans="27:35" x14ac:dyDescent="0.25">
      <c r="AA3197" s="2"/>
      <c r="AF3197" s="2"/>
      <c r="AG3197" s="2"/>
      <c r="AH3197" s="2"/>
      <c r="AI3197" s="2"/>
    </row>
    <row r="3198" spans="27:35" x14ac:dyDescent="0.25">
      <c r="AA3198" s="2"/>
      <c r="AF3198" s="2"/>
      <c r="AG3198" s="2"/>
      <c r="AH3198" s="2"/>
      <c r="AI3198" s="2"/>
    </row>
    <row r="3199" spans="27:35" x14ac:dyDescent="0.25">
      <c r="AA3199" s="2"/>
      <c r="AF3199" s="2"/>
      <c r="AG3199" s="2"/>
      <c r="AH3199" s="2"/>
      <c r="AI3199" s="2"/>
    </row>
    <row r="3200" spans="27:35" x14ac:dyDescent="0.25">
      <c r="AA3200" s="2"/>
      <c r="AF3200" s="2"/>
      <c r="AG3200" s="2"/>
      <c r="AH3200" s="2"/>
      <c r="AI3200" s="2"/>
    </row>
    <row r="3201" spans="27:35" x14ac:dyDescent="0.25">
      <c r="AA3201" s="2"/>
      <c r="AF3201" s="2"/>
      <c r="AG3201" s="2"/>
      <c r="AH3201" s="2"/>
      <c r="AI3201" s="2"/>
    </row>
    <row r="3202" spans="27:35" x14ac:dyDescent="0.25">
      <c r="AA3202" s="2"/>
      <c r="AF3202" s="2"/>
      <c r="AG3202" s="2"/>
      <c r="AH3202" s="2"/>
      <c r="AI3202" s="2"/>
    </row>
    <row r="3203" spans="27:35" x14ac:dyDescent="0.25">
      <c r="AA3203" s="2"/>
      <c r="AF3203" s="2"/>
      <c r="AG3203" s="2"/>
      <c r="AH3203" s="2"/>
      <c r="AI3203" s="2"/>
    </row>
    <row r="3204" spans="27:35" x14ac:dyDescent="0.25">
      <c r="AA3204" s="2"/>
      <c r="AF3204" s="2"/>
      <c r="AG3204" s="2"/>
      <c r="AH3204" s="2"/>
      <c r="AI3204" s="2"/>
    </row>
    <row r="3205" spans="27:35" x14ac:dyDescent="0.25">
      <c r="AA3205" s="2"/>
      <c r="AF3205" s="2"/>
      <c r="AG3205" s="2"/>
      <c r="AH3205" s="2"/>
      <c r="AI3205" s="2"/>
    </row>
    <row r="3206" spans="27:35" x14ac:dyDescent="0.25">
      <c r="AA3206" s="2"/>
      <c r="AF3206" s="2"/>
      <c r="AG3206" s="2"/>
      <c r="AH3206" s="2"/>
      <c r="AI3206" s="2"/>
    </row>
    <row r="3207" spans="27:35" x14ac:dyDescent="0.25">
      <c r="AA3207" s="2"/>
      <c r="AF3207" s="2"/>
      <c r="AG3207" s="2"/>
      <c r="AH3207" s="2"/>
      <c r="AI3207" s="2"/>
    </row>
    <row r="3208" spans="27:35" x14ac:dyDescent="0.25">
      <c r="AA3208" s="2"/>
      <c r="AF3208" s="2"/>
      <c r="AG3208" s="2"/>
      <c r="AH3208" s="2"/>
      <c r="AI3208" s="2"/>
    </row>
    <row r="3209" spans="27:35" x14ac:dyDescent="0.25">
      <c r="AA3209" s="2"/>
      <c r="AF3209" s="2"/>
      <c r="AG3209" s="2"/>
      <c r="AH3209" s="2"/>
      <c r="AI3209" s="2"/>
    </row>
    <row r="3210" spans="27:35" x14ac:dyDescent="0.25">
      <c r="AA3210" s="2"/>
      <c r="AF3210" s="2"/>
      <c r="AG3210" s="2"/>
      <c r="AH3210" s="2"/>
      <c r="AI3210" s="2"/>
    </row>
    <row r="3211" spans="27:35" x14ac:dyDescent="0.25">
      <c r="AA3211" s="2"/>
      <c r="AF3211" s="2"/>
      <c r="AG3211" s="2"/>
      <c r="AH3211" s="2"/>
      <c r="AI3211" s="2"/>
    </row>
    <row r="3212" spans="27:35" x14ac:dyDescent="0.25">
      <c r="AA3212" s="2"/>
      <c r="AF3212" s="2"/>
      <c r="AG3212" s="2"/>
      <c r="AH3212" s="2"/>
      <c r="AI3212" s="2"/>
    </row>
    <row r="3213" spans="27:35" x14ac:dyDescent="0.25">
      <c r="AA3213" s="2"/>
      <c r="AF3213" s="2"/>
      <c r="AG3213" s="2"/>
      <c r="AH3213" s="2"/>
      <c r="AI3213" s="2"/>
    </row>
    <row r="3214" spans="27:35" x14ac:dyDescent="0.25">
      <c r="AA3214" s="2"/>
      <c r="AF3214" s="2"/>
      <c r="AG3214" s="2"/>
      <c r="AH3214" s="2"/>
      <c r="AI3214" s="2"/>
    </row>
    <row r="3215" spans="27:35" x14ac:dyDescent="0.25">
      <c r="AA3215" s="2"/>
      <c r="AF3215" s="2"/>
      <c r="AG3215" s="2"/>
      <c r="AH3215" s="2"/>
      <c r="AI3215" s="2"/>
    </row>
    <row r="3216" spans="27:35" x14ac:dyDescent="0.25">
      <c r="AA3216" s="2"/>
      <c r="AF3216" s="2"/>
      <c r="AG3216" s="2"/>
      <c r="AH3216" s="2"/>
      <c r="AI3216" s="2"/>
    </row>
    <row r="3217" spans="27:35" x14ac:dyDescent="0.25">
      <c r="AA3217" s="2"/>
      <c r="AF3217" s="2"/>
      <c r="AG3217" s="2"/>
      <c r="AH3217" s="2"/>
      <c r="AI3217" s="2"/>
    </row>
    <row r="3218" spans="27:35" x14ac:dyDescent="0.25">
      <c r="AA3218" s="2"/>
      <c r="AF3218" s="2"/>
      <c r="AG3218" s="2"/>
      <c r="AH3218" s="2"/>
      <c r="AI3218" s="2"/>
    </row>
    <row r="3219" spans="27:35" x14ac:dyDescent="0.25">
      <c r="AA3219" s="2"/>
      <c r="AF3219" s="2"/>
      <c r="AG3219" s="2"/>
      <c r="AH3219" s="2"/>
      <c r="AI3219" s="2"/>
    </row>
    <row r="3220" spans="27:35" x14ac:dyDescent="0.25">
      <c r="AA3220" s="2"/>
      <c r="AF3220" s="2"/>
      <c r="AG3220" s="2"/>
      <c r="AH3220" s="2"/>
      <c r="AI3220" s="2"/>
    </row>
    <row r="3221" spans="27:35" x14ac:dyDescent="0.25">
      <c r="AA3221" s="2"/>
      <c r="AF3221" s="2"/>
      <c r="AG3221" s="2"/>
      <c r="AH3221" s="2"/>
      <c r="AI3221" s="2"/>
    </row>
    <row r="3222" spans="27:35" x14ac:dyDescent="0.25">
      <c r="AA3222" s="2"/>
      <c r="AF3222" s="2"/>
      <c r="AG3222" s="2"/>
      <c r="AH3222" s="2"/>
      <c r="AI3222" s="2"/>
    </row>
    <row r="3223" spans="27:35" x14ac:dyDescent="0.25">
      <c r="AA3223" s="2"/>
      <c r="AF3223" s="2"/>
      <c r="AG3223" s="2"/>
      <c r="AH3223" s="2"/>
      <c r="AI3223" s="2"/>
    </row>
    <row r="3224" spans="27:35" x14ac:dyDescent="0.25">
      <c r="AA3224" s="2"/>
      <c r="AF3224" s="2"/>
      <c r="AG3224" s="2"/>
      <c r="AH3224" s="2"/>
      <c r="AI3224" s="2"/>
    </row>
    <row r="3225" spans="27:35" x14ac:dyDescent="0.25">
      <c r="AA3225" s="2"/>
      <c r="AF3225" s="2"/>
      <c r="AG3225" s="2"/>
      <c r="AH3225" s="2"/>
      <c r="AI3225" s="2"/>
    </row>
    <row r="3226" spans="27:35" x14ac:dyDescent="0.25">
      <c r="AA3226" s="2"/>
      <c r="AF3226" s="2"/>
      <c r="AG3226" s="2"/>
      <c r="AH3226" s="2"/>
      <c r="AI3226" s="2"/>
    </row>
    <row r="3227" spans="27:35" x14ac:dyDescent="0.25">
      <c r="AA3227" s="2"/>
      <c r="AF3227" s="2"/>
      <c r="AG3227" s="2"/>
      <c r="AH3227" s="2"/>
      <c r="AI3227" s="2"/>
    </row>
    <row r="3228" spans="27:35" x14ac:dyDescent="0.25">
      <c r="AA3228" s="2"/>
      <c r="AF3228" s="2"/>
      <c r="AG3228" s="2"/>
      <c r="AH3228" s="2"/>
      <c r="AI3228" s="2"/>
    </row>
    <row r="3229" spans="27:35" x14ac:dyDescent="0.25">
      <c r="AA3229" s="2"/>
      <c r="AF3229" s="2"/>
      <c r="AG3229" s="2"/>
      <c r="AH3229" s="2"/>
      <c r="AI3229" s="2"/>
    </row>
    <row r="3230" spans="27:35" x14ac:dyDescent="0.25">
      <c r="AA3230" s="2"/>
      <c r="AF3230" s="2"/>
      <c r="AG3230" s="2"/>
      <c r="AH3230" s="2"/>
      <c r="AI3230" s="2"/>
    </row>
    <row r="3231" spans="27:35" x14ac:dyDescent="0.25">
      <c r="AA3231" s="2"/>
      <c r="AF3231" s="2"/>
      <c r="AG3231" s="2"/>
      <c r="AH3231" s="2"/>
      <c r="AI3231" s="2"/>
    </row>
    <row r="3232" spans="27:35" x14ac:dyDescent="0.25">
      <c r="AA3232" s="2"/>
      <c r="AF3232" s="2"/>
      <c r="AG3232" s="2"/>
      <c r="AH3232" s="2"/>
      <c r="AI3232" s="2"/>
    </row>
    <row r="3233" spans="27:35" x14ac:dyDescent="0.25">
      <c r="AA3233" s="2"/>
      <c r="AF3233" s="2"/>
      <c r="AG3233" s="2"/>
      <c r="AH3233" s="2"/>
      <c r="AI3233" s="2"/>
    </row>
    <row r="3234" spans="27:35" x14ac:dyDescent="0.25">
      <c r="AA3234" s="2"/>
      <c r="AF3234" s="2"/>
      <c r="AG3234" s="2"/>
      <c r="AH3234" s="2"/>
      <c r="AI3234" s="2"/>
    </row>
    <row r="3235" spans="27:35" x14ac:dyDescent="0.25">
      <c r="AA3235" s="2"/>
      <c r="AF3235" s="2"/>
      <c r="AG3235" s="2"/>
      <c r="AH3235" s="2"/>
      <c r="AI3235" s="2"/>
    </row>
    <row r="3236" spans="27:35" x14ac:dyDescent="0.25">
      <c r="AA3236" s="2"/>
      <c r="AF3236" s="2"/>
      <c r="AG3236" s="2"/>
      <c r="AH3236" s="2"/>
      <c r="AI3236" s="2"/>
    </row>
    <row r="3237" spans="27:35" x14ac:dyDescent="0.25">
      <c r="AA3237" s="2"/>
      <c r="AF3237" s="2"/>
      <c r="AG3237" s="2"/>
      <c r="AH3237" s="2"/>
      <c r="AI3237" s="2"/>
    </row>
    <row r="3238" spans="27:35" x14ac:dyDescent="0.25">
      <c r="AA3238" s="2"/>
      <c r="AF3238" s="2"/>
      <c r="AG3238" s="2"/>
      <c r="AH3238" s="2"/>
      <c r="AI3238" s="2"/>
    </row>
    <row r="3239" spans="27:35" x14ac:dyDescent="0.25">
      <c r="AA3239" s="2"/>
      <c r="AF3239" s="2"/>
      <c r="AG3239" s="2"/>
      <c r="AH3239" s="2"/>
      <c r="AI3239" s="2"/>
    </row>
    <row r="3240" spans="27:35" x14ac:dyDescent="0.25">
      <c r="AA3240" s="2"/>
      <c r="AF3240" s="2"/>
      <c r="AG3240" s="2"/>
      <c r="AH3240" s="2"/>
      <c r="AI3240" s="2"/>
    </row>
    <row r="3241" spans="27:35" x14ac:dyDescent="0.25">
      <c r="AA3241" s="2"/>
      <c r="AF3241" s="2"/>
      <c r="AG3241" s="2"/>
      <c r="AH3241" s="2"/>
      <c r="AI3241" s="2"/>
    </row>
    <row r="3242" spans="27:35" x14ac:dyDescent="0.25">
      <c r="AA3242" s="2"/>
      <c r="AF3242" s="2"/>
      <c r="AG3242" s="2"/>
      <c r="AH3242" s="2"/>
      <c r="AI3242" s="2"/>
    </row>
    <row r="3243" spans="27:35" x14ac:dyDescent="0.25">
      <c r="AA3243" s="2"/>
      <c r="AF3243" s="2"/>
      <c r="AG3243" s="2"/>
      <c r="AH3243" s="2"/>
      <c r="AI3243" s="2"/>
    </row>
    <row r="3244" spans="27:35" x14ac:dyDescent="0.25">
      <c r="AA3244" s="2"/>
      <c r="AF3244" s="2"/>
      <c r="AG3244" s="2"/>
      <c r="AH3244" s="2"/>
      <c r="AI3244" s="2"/>
    </row>
    <row r="3245" spans="27:35" x14ac:dyDescent="0.25">
      <c r="AA3245" s="2"/>
      <c r="AF3245" s="2"/>
      <c r="AG3245" s="2"/>
      <c r="AH3245" s="2"/>
      <c r="AI3245" s="2"/>
    </row>
    <row r="3246" spans="27:35" x14ac:dyDescent="0.25">
      <c r="AA3246" s="2"/>
      <c r="AF3246" s="2"/>
      <c r="AG3246" s="2"/>
      <c r="AH3246" s="2"/>
      <c r="AI3246" s="2"/>
    </row>
    <row r="3247" spans="27:35" x14ac:dyDescent="0.25">
      <c r="AA3247" s="2"/>
      <c r="AF3247" s="2"/>
      <c r="AG3247" s="2"/>
      <c r="AH3247" s="2"/>
      <c r="AI3247" s="2"/>
    </row>
    <row r="3248" spans="27:35" x14ac:dyDescent="0.25">
      <c r="AA3248" s="2"/>
      <c r="AF3248" s="2"/>
      <c r="AG3248" s="2"/>
      <c r="AH3248" s="2"/>
      <c r="AI3248" s="2"/>
    </row>
    <row r="3249" spans="27:35" x14ac:dyDescent="0.25">
      <c r="AA3249" s="2"/>
      <c r="AF3249" s="2"/>
      <c r="AG3249" s="2"/>
      <c r="AH3249" s="2"/>
      <c r="AI3249" s="2"/>
    </row>
    <row r="3250" spans="27:35" x14ac:dyDescent="0.25">
      <c r="AA3250" s="2"/>
      <c r="AF3250" s="2"/>
      <c r="AG3250" s="2"/>
      <c r="AH3250" s="2"/>
      <c r="AI3250" s="2"/>
    </row>
    <row r="3251" spans="27:35" x14ac:dyDescent="0.25">
      <c r="AA3251" s="2"/>
      <c r="AF3251" s="2"/>
      <c r="AG3251" s="2"/>
      <c r="AH3251" s="2"/>
      <c r="AI3251" s="2"/>
    </row>
    <row r="3252" spans="27:35" x14ac:dyDescent="0.25">
      <c r="AA3252" s="2"/>
      <c r="AF3252" s="2"/>
      <c r="AG3252" s="2"/>
      <c r="AH3252" s="2"/>
      <c r="AI3252" s="2"/>
    </row>
    <row r="3253" spans="27:35" x14ac:dyDescent="0.25">
      <c r="AA3253" s="2"/>
      <c r="AF3253" s="2"/>
      <c r="AG3253" s="2"/>
      <c r="AH3253" s="2"/>
      <c r="AI3253" s="2"/>
    </row>
    <row r="3254" spans="27:35" x14ac:dyDescent="0.25">
      <c r="AA3254" s="2"/>
      <c r="AF3254" s="2"/>
      <c r="AG3254" s="2"/>
      <c r="AH3254" s="2"/>
      <c r="AI3254" s="2"/>
    </row>
    <row r="3255" spans="27:35" x14ac:dyDescent="0.25">
      <c r="AA3255" s="2"/>
      <c r="AF3255" s="2"/>
      <c r="AG3255" s="2"/>
      <c r="AH3255" s="2"/>
      <c r="AI3255" s="2"/>
    </row>
    <row r="3256" spans="27:35" x14ac:dyDescent="0.25">
      <c r="AA3256" s="2"/>
      <c r="AF3256" s="2"/>
      <c r="AG3256" s="2"/>
      <c r="AH3256" s="2"/>
      <c r="AI3256" s="2"/>
    </row>
    <row r="3257" spans="27:35" x14ac:dyDescent="0.25">
      <c r="AA3257" s="2"/>
      <c r="AF3257" s="2"/>
      <c r="AG3257" s="2"/>
      <c r="AH3257" s="2"/>
      <c r="AI3257" s="2"/>
    </row>
    <row r="3258" spans="27:35" x14ac:dyDescent="0.25">
      <c r="AA3258" s="2"/>
      <c r="AF3258" s="2"/>
      <c r="AG3258" s="2"/>
      <c r="AH3258" s="2"/>
      <c r="AI3258" s="2"/>
    </row>
    <row r="3259" spans="27:35" x14ac:dyDescent="0.25">
      <c r="AA3259" s="2"/>
      <c r="AF3259" s="2"/>
      <c r="AG3259" s="2"/>
      <c r="AH3259" s="2"/>
      <c r="AI3259" s="2"/>
    </row>
    <row r="3260" spans="27:35" x14ac:dyDescent="0.25">
      <c r="AA3260" s="2"/>
      <c r="AF3260" s="2"/>
      <c r="AG3260" s="2"/>
      <c r="AH3260" s="2"/>
      <c r="AI3260" s="2"/>
    </row>
    <row r="3261" spans="27:35" x14ac:dyDescent="0.25">
      <c r="AA3261" s="2"/>
      <c r="AF3261" s="2"/>
      <c r="AG3261" s="2"/>
      <c r="AH3261" s="2"/>
      <c r="AI3261" s="2"/>
    </row>
    <row r="3262" spans="27:35" x14ac:dyDescent="0.25">
      <c r="AA3262" s="2"/>
      <c r="AF3262" s="2"/>
      <c r="AG3262" s="2"/>
      <c r="AH3262" s="2"/>
      <c r="AI3262" s="2"/>
    </row>
    <row r="3263" spans="27:35" x14ac:dyDescent="0.25">
      <c r="AA3263" s="2"/>
      <c r="AF3263" s="2"/>
      <c r="AG3263" s="2"/>
      <c r="AH3263" s="2"/>
      <c r="AI3263" s="2"/>
    </row>
    <row r="3264" spans="27:35" x14ac:dyDescent="0.25">
      <c r="AA3264" s="2"/>
      <c r="AF3264" s="2"/>
      <c r="AG3264" s="2"/>
      <c r="AH3264" s="2"/>
      <c r="AI3264" s="2"/>
    </row>
    <row r="3265" spans="27:35" x14ac:dyDescent="0.25">
      <c r="AA3265" s="2"/>
      <c r="AF3265" s="2"/>
      <c r="AG3265" s="2"/>
      <c r="AH3265" s="2"/>
      <c r="AI3265" s="2"/>
    </row>
    <row r="3266" spans="27:35" x14ac:dyDescent="0.25">
      <c r="AA3266" s="2"/>
      <c r="AF3266" s="2"/>
      <c r="AG3266" s="2"/>
      <c r="AH3266" s="2"/>
      <c r="AI3266" s="2"/>
    </row>
    <row r="3267" spans="27:35" x14ac:dyDescent="0.25">
      <c r="AA3267" s="2"/>
      <c r="AF3267" s="2"/>
      <c r="AG3267" s="2"/>
      <c r="AH3267" s="2"/>
      <c r="AI3267" s="2"/>
    </row>
    <row r="3268" spans="27:35" x14ac:dyDescent="0.25">
      <c r="AA3268" s="2"/>
      <c r="AF3268" s="2"/>
      <c r="AG3268" s="2"/>
      <c r="AH3268" s="2"/>
      <c r="AI3268" s="2"/>
    </row>
    <row r="3269" spans="27:35" x14ac:dyDescent="0.25">
      <c r="AA3269" s="2"/>
      <c r="AF3269" s="2"/>
      <c r="AG3269" s="2"/>
      <c r="AH3269" s="2"/>
      <c r="AI3269" s="2"/>
    </row>
    <row r="3270" spans="27:35" x14ac:dyDescent="0.25">
      <c r="AA3270" s="2"/>
      <c r="AF3270" s="2"/>
      <c r="AG3270" s="2"/>
      <c r="AH3270" s="2"/>
      <c r="AI3270" s="2"/>
    </row>
    <row r="3271" spans="27:35" x14ac:dyDescent="0.25">
      <c r="AA3271" s="2"/>
      <c r="AF3271" s="2"/>
      <c r="AG3271" s="2"/>
      <c r="AH3271" s="2"/>
      <c r="AI3271" s="2"/>
    </row>
    <row r="3272" spans="27:35" x14ac:dyDescent="0.25">
      <c r="AA3272" s="2"/>
      <c r="AF3272" s="2"/>
      <c r="AG3272" s="2"/>
      <c r="AH3272" s="2"/>
      <c r="AI3272" s="2"/>
    </row>
    <row r="3273" spans="27:35" x14ac:dyDescent="0.25">
      <c r="AA3273" s="2"/>
      <c r="AF3273" s="2"/>
      <c r="AG3273" s="2"/>
      <c r="AH3273" s="2"/>
      <c r="AI3273" s="2"/>
    </row>
    <row r="3274" spans="27:35" x14ac:dyDescent="0.25">
      <c r="AA3274" s="2"/>
      <c r="AF3274" s="2"/>
      <c r="AG3274" s="2"/>
      <c r="AH3274" s="2"/>
      <c r="AI3274" s="2"/>
    </row>
    <row r="3275" spans="27:35" x14ac:dyDescent="0.25">
      <c r="AA3275" s="2"/>
      <c r="AF3275" s="2"/>
      <c r="AG3275" s="2"/>
      <c r="AH3275" s="2"/>
      <c r="AI3275" s="2"/>
    </row>
    <row r="3276" spans="27:35" x14ac:dyDescent="0.25">
      <c r="AA3276" s="2"/>
      <c r="AF3276" s="2"/>
      <c r="AG3276" s="2"/>
      <c r="AH3276" s="2"/>
      <c r="AI3276" s="2"/>
    </row>
    <row r="3277" spans="27:35" x14ac:dyDescent="0.25">
      <c r="AA3277" s="2"/>
      <c r="AF3277" s="2"/>
      <c r="AG3277" s="2"/>
      <c r="AH3277" s="2"/>
      <c r="AI3277" s="2"/>
    </row>
    <row r="3278" spans="27:35" x14ac:dyDescent="0.25">
      <c r="AA3278" s="2"/>
      <c r="AF3278" s="2"/>
      <c r="AG3278" s="2"/>
      <c r="AH3278" s="2"/>
      <c r="AI3278" s="2"/>
    </row>
    <row r="3279" spans="27:35" x14ac:dyDescent="0.25">
      <c r="AA3279" s="2"/>
      <c r="AF3279" s="2"/>
      <c r="AG3279" s="2"/>
      <c r="AH3279" s="2"/>
      <c r="AI3279" s="2"/>
    </row>
    <row r="3280" spans="27:35" x14ac:dyDescent="0.25">
      <c r="AA3280" s="2"/>
      <c r="AF3280" s="2"/>
      <c r="AG3280" s="2"/>
      <c r="AH3280" s="2"/>
      <c r="AI3280" s="2"/>
    </row>
    <row r="3281" spans="27:35" x14ac:dyDescent="0.25">
      <c r="AA3281" s="2"/>
      <c r="AF3281" s="2"/>
      <c r="AG3281" s="2"/>
      <c r="AH3281" s="2"/>
      <c r="AI3281" s="2"/>
    </row>
    <row r="3282" spans="27:35" x14ac:dyDescent="0.25">
      <c r="AA3282" s="2"/>
      <c r="AF3282" s="2"/>
      <c r="AG3282" s="2"/>
      <c r="AH3282" s="2"/>
      <c r="AI3282" s="2"/>
    </row>
    <row r="3283" spans="27:35" x14ac:dyDescent="0.25">
      <c r="AA3283" s="2"/>
      <c r="AF3283" s="2"/>
      <c r="AG3283" s="2"/>
      <c r="AH3283" s="2"/>
      <c r="AI3283" s="2"/>
    </row>
    <row r="3284" spans="27:35" x14ac:dyDescent="0.25">
      <c r="AA3284" s="2"/>
      <c r="AF3284" s="2"/>
      <c r="AG3284" s="2"/>
      <c r="AH3284" s="2"/>
      <c r="AI3284" s="2"/>
    </row>
    <row r="3285" spans="27:35" x14ac:dyDescent="0.25">
      <c r="AA3285" s="2"/>
      <c r="AF3285" s="2"/>
      <c r="AG3285" s="2"/>
      <c r="AH3285" s="2"/>
      <c r="AI3285" s="2"/>
    </row>
    <row r="3286" spans="27:35" x14ac:dyDescent="0.25">
      <c r="AA3286" s="2"/>
      <c r="AF3286" s="2"/>
      <c r="AG3286" s="2"/>
      <c r="AH3286" s="2"/>
      <c r="AI3286" s="2"/>
    </row>
    <row r="3287" spans="27:35" x14ac:dyDescent="0.25">
      <c r="AA3287" s="2"/>
      <c r="AF3287" s="2"/>
      <c r="AG3287" s="2"/>
      <c r="AH3287" s="2"/>
      <c r="AI3287" s="2"/>
    </row>
    <row r="3288" spans="27:35" x14ac:dyDescent="0.25">
      <c r="AA3288" s="2"/>
      <c r="AF3288" s="2"/>
      <c r="AG3288" s="2"/>
      <c r="AH3288" s="2"/>
      <c r="AI3288" s="2"/>
    </row>
    <row r="3289" spans="27:35" x14ac:dyDescent="0.25">
      <c r="AA3289" s="2"/>
      <c r="AF3289" s="2"/>
      <c r="AG3289" s="2"/>
      <c r="AH3289" s="2"/>
      <c r="AI3289" s="2"/>
    </row>
    <row r="3290" spans="27:35" x14ac:dyDescent="0.25">
      <c r="AA3290" s="2"/>
      <c r="AF3290" s="2"/>
      <c r="AG3290" s="2"/>
      <c r="AH3290" s="2"/>
      <c r="AI3290" s="2"/>
    </row>
    <row r="3291" spans="27:35" x14ac:dyDescent="0.25">
      <c r="AA3291" s="2"/>
      <c r="AF3291" s="2"/>
      <c r="AG3291" s="2"/>
      <c r="AH3291" s="2"/>
      <c r="AI3291" s="2"/>
    </row>
    <row r="3292" spans="27:35" x14ac:dyDescent="0.25">
      <c r="AA3292" s="2"/>
      <c r="AF3292" s="2"/>
      <c r="AG3292" s="2"/>
      <c r="AH3292" s="2"/>
      <c r="AI3292" s="2"/>
    </row>
    <row r="3293" spans="27:35" x14ac:dyDescent="0.25">
      <c r="AA3293" s="2"/>
      <c r="AF3293" s="2"/>
      <c r="AG3293" s="2"/>
      <c r="AH3293" s="2"/>
      <c r="AI3293" s="2"/>
    </row>
    <row r="3294" spans="27:35" x14ac:dyDescent="0.25">
      <c r="AA3294" s="2"/>
      <c r="AF3294" s="2"/>
      <c r="AG3294" s="2"/>
      <c r="AH3294" s="2"/>
      <c r="AI3294" s="2"/>
    </row>
    <row r="3295" spans="27:35" x14ac:dyDescent="0.25">
      <c r="AA3295" s="2"/>
      <c r="AF3295" s="2"/>
      <c r="AG3295" s="2"/>
      <c r="AH3295" s="2"/>
      <c r="AI3295" s="2"/>
    </row>
    <row r="3296" spans="27:35" x14ac:dyDescent="0.25">
      <c r="AA3296" s="2"/>
      <c r="AF3296" s="2"/>
      <c r="AG3296" s="2"/>
      <c r="AH3296" s="2"/>
      <c r="AI3296" s="2"/>
    </row>
    <row r="3297" spans="27:35" x14ac:dyDescent="0.25">
      <c r="AA3297" s="2"/>
      <c r="AF3297" s="2"/>
      <c r="AG3297" s="2"/>
      <c r="AH3297" s="2"/>
      <c r="AI3297" s="2"/>
    </row>
    <row r="3298" spans="27:35" x14ac:dyDescent="0.25">
      <c r="AA3298" s="2"/>
      <c r="AF3298" s="2"/>
      <c r="AG3298" s="2"/>
      <c r="AH3298" s="2"/>
      <c r="AI3298" s="2"/>
    </row>
    <row r="3299" spans="27:35" x14ac:dyDescent="0.25">
      <c r="AA3299" s="2"/>
      <c r="AF3299" s="2"/>
      <c r="AG3299" s="2"/>
      <c r="AH3299" s="2"/>
      <c r="AI3299" s="2"/>
    </row>
    <row r="3300" spans="27:35" x14ac:dyDescent="0.25">
      <c r="AA3300" s="2"/>
      <c r="AF3300" s="2"/>
      <c r="AG3300" s="2"/>
      <c r="AH3300" s="2"/>
      <c r="AI3300" s="2"/>
    </row>
    <row r="3301" spans="27:35" x14ac:dyDescent="0.25">
      <c r="AA3301" s="2"/>
      <c r="AF3301" s="2"/>
      <c r="AG3301" s="2"/>
      <c r="AH3301" s="2"/>
      <c r="AI3301" s="2"/>
    </row>
    <row r="3302" spans="27:35" x14ac:dyDescent="0.25">
      <c r="AA3302" s="2"/>
      <c r="AF3302" s="2"/>
      <c r="AG3302" s="2"/>
      <c r="AH3302" s="2"/>
      <c r="AI3302" s="2"/>
    </row>
    <row r="3303" spans="27:35" x14ac:dyDescent="0.25">
      <c r="AA3303" s="2"/>
      <c r="AF3303" s="2"/>
      <c r="AG3303" s="2"/>
      <c r="AH3303" s="2"/>
      <c r="AI3303" s="2"/>
    </row>
    <row r="3304" spans="27:35" x14ac:dyDescent="0.25">
      <c r="AA3304" s="2"/>
      <c r="AF3304" s="2"/>
      <c r="AG3304" s="2"/>
      <c r="AH3304" s="2"/>
      <c r="AI3304" s="2"/>
    </row>
    <row r="3305" spans="27:35" x14ac:dyDescent="0.25">
      <c r="AA3305" s="2"/>
      <c r="AF3305" s="2"/>
      <c r="AG3305" s="2"/>
      <c r="AH3305" s="2"/>
      <c r="AI3305" s="2"/>
    </row>
    <row r="3306" spans="27:35" x14ac:dyDescent="0.25">
      <c r="AA3306" s="2"/>
      <c r="AF3306" s="2"/>
      <c r="AG3306" s="2"/>
      <c r="AH3306" s="2"/>
      <c r="AI3306" s="2"/>
    </row>
    <row r="3307" spans="27:35" x14ac:dyDescent="0.25">
      <c r="AA3307" s="2"/>
      <c r="AF3307" s="2"/>
      <c r="AG3307" s="2"/>
      <c r="AH3307" s="2"/>
      <c r="AI3307" s="2"/>
    </row>
    <row r="3308" spans="27:35" x14ac:dyDescent="0.25">
      <c r="AA3308" s="2"/>
      <c r="AF3308" s="2"/>
      <c r="AG3308" s="2"/>
      <c r="AH3308" s="2"/>
      <c r="AI3308" s="2"/>
    </row>
    <row r="3309" spans="27:35" x14ac:dyDescent="0.25">
      <c r="AA3309" s="2"/>
      <c r="AF3309" s="2"/>
      <c r="AG3309" s="2"/>
      <c r="AH3309" s="2"/>
      <c r="AI3309" s="2"/>
    </row>
    <row r="3310" spans="27:35" x14ac:dyDescent="0.25">
      <c r="AA3310" s="2"/>
      <c r="AF3310" s="2"/>
      <c r="AG3310" s="2"/>
      <c r="AH3310" s="2"/>
      <c r="AI3310" s="2"/>
    </row>
    <row r="3311" spans="27:35" x14ac:dyDescent="0.25">
      <c r="AA3311" s="2"/>
      <c r="AF3311" s="2"/>
      <c r="AG3311" s="2"/>
      <c r="AH3311" s="2"/>
      <c r="AI3311" s="2"/>
    </row>
    <row r="3312" spans="27:35" x14ac:dyDescent="0.25">
      <c r="AA3312" s="2"/>
      <c r="AF3312" s="2"/>
      <c r="AG3312" s="2"/>
      <c r="AH3312" s="2"/>
      <c r="AI3312" s="2"/>
    </row>
    <row r="3313" spans="27:35" x14ac:dyDescent="0.25">
      <c r="AA3313" s="2"/>
      <c r="AF3313" s="2"/>
      <c r="AG3313" s="2"/>
      <c r="AH3313" s="2"/>
      <c r="AI3313" s="2"/>
    </row>
    <row r="3314" spans="27:35" x14ac:dyDescent="0.25">
      <c r="AA3314" s="2"/>
      <c r="AF3314" s="2"/>
      <c r="AG3314" s="2"/>
      <c r="AH3314" s="2"/>
      <c r="AI3314" s="2"/>
    </row>
    <row r="3315" spans="27:35" x14ac:dyDescent="0.25">
      <c r="AA3315" s="2"/>
      <c r="AF3315" s="2"/>
      <c r="AG3315" s="2"/>
      <c r="AH3315" s="2"/>
      <c r="AI3315" s="2"/>
    </row>
    <row r="3316" spans="27:35" x14ac:dyDescent="0.25">
      <c r="AA3316" s="2"/>
      <c r="AF3316" s="2"/>
      <c r="AG3316" s="2"/>
      <c r="AH3316" s="2"/>
      <c r="AI3316" s="2"/>
    </row>
    <row r="3317" spans="27:35" x14ac:dyDescent="0.25">
      <c r="AA3317" s="2"/>
      <c r="AF3317" s="2"/>
      <c r="AG3317" s="2"/>
      <c r="AH3317" s="2"/>
      <c r="AI3317" s="2"/>
    </row>
    <row r="3318" spans="27:35" x14ac:dyDescent="0.25">
      <c r="AA3318" s="2"/>
      <c r="AF3318" s="2"/>
      <c r="AG3318" s="2"/>
      <c r="AH3318" s="2"/>
      <c r="AI3318" s="2"/>
    </row>
    <row r="3319" spans="27:35" x14ac:dyDescent="0.25">
      <c r="AA3319" s="2"/>
      <c r="AF3319" s="2"/>
      <c r="AG3319" s="2"/>
      <c r="AH3319" s="2"/>
      <c r="AI3319" s="2"/>
    </row>
    <row r="3320" spans="27:35" x14ac:dyDescent="0.25">
      <c r="AA3320" s="2"/>
      <c r="AF3320" s="2"/>
      <c r="AG3320" s="2"/>
      <c r="AH3320" s="2"/>
      <c r="AI3320" s="2"/>
    </row>
    <row r="3321" spans="27:35" x14ac:dyDescent="0.25">
      <c r="AA3321" s="2"/>
      <c r="AF3321" s="2"/>
      <c r="AG3321" s="2"/>
      <c r="AH3321" s="2"/>
      <c r="AI3321" s="2"/>
    </row>
    <row r="3322" spans="27:35" x14ac:dyDescent="0.25">
      <c r="AA3322" s="2"/>
      <c r="AF3322" s="2"/>
      <c r="AG3322" s="2"/>
      <c r="AH3322" s="2"/>
      <c r="AI3322" s="2"/>
    </row>
    <row r="3323" spans="27:35" x14ac:dyDescent="0.25">
      <c r="AA3323" s="2"/>
      <c r="AF3323" s="2"/>
      <c r="AG3323" s="2"/>
      <c r="AH3323" s="2"/>
      <c r="AI3323" s="2"/>
    </row>
    <row r="3324" spans="27:35" x14ac:dyDescent="0.25">
      <c r="AA3324" s="2"/>
      <c r="AF3324" s="2"/>
      <c r="AG3324" s="2"/>
      <c r="AH3324" s="2"/>
      <c r="AI3324" s="2"/>
    </row>
    <row r="3325" spans="27:35" x14ac:dyDescent="0.25">
      <c r="AA3325" s="2"/>
      <c r="AF3325" s="2"/>
      <c r="AG3325" s="2"/>
      <c r="AH3325" s="2"/>
      <c r="AI3325" s="2"/>
    </row>
    <row r="3326" spans="27:35" x14ac:dyDescent="0.25">
      <c r="AA3326" s="2"/>
      <c r="AF3326" s="2"/>
      <c r="AG3326" s="2"/>
      <c r="AH3326" s="2"/>
      <c r="AI3326" s="2"/>
    </row>
    <row r="3327" spans="27:35" x14ac:dyDescent="0.25">
      <c r="AA3327" s="2"/>
      <c r="AF3327" s="2"/>
      <c r="AG3327" s="2"/>
      <c r="AH3327" s="2"/>
      <c r="AI3327" s="2"/>
    </row>
    <row r="3328" spans="27:35" x14ac:dyDescent="0.25">
      <c r="AA3328" s="2"/>
      <c r="AF3328" s="2"/>
      <c r="AG3328" s="2"/>
      <c r="AH3328" s="2"/>
      <c r="AI3328" s="2"/>
    </row>
    <row r="3329" spans="27:35" x14ac:dyDescent="0.25">
      <c r="AA3329" s="2"/>
      <c r="AF3329" s="2"/>
      <c r="AG3329" s="2"/>
      <c r="AH3329" s="2"/>
      <c r="AI3329" s="2"/>
    </row>
    <row r="3330" spans="27:35" x14ac:dyDescent="0.25">
      <c r="AA3330" s="2"/>
      <c r="AF3330" s="2"/>
      <c r="AG3330" s="2"/>
      <c r="AH3330" s="2"/>
      <c r="AI3330" s="2"/>
    </row>
    <row r="3331" spans="27:35" x14ac:dyDescent="0.25">
      <c r="AA3331" s="2"/>
      <c r="AF3331" s="2"/>
      <c r="AG3331" s="2"/>
      <c r="AH3331" s="2"/>
      <c r="AI3331" s="2"/>
    </row>
    <row r="3332" spans="27:35" x14ac:dyDescent="0.25">
      <c r="AA3332" s="2"/>
      <c r="AF3332" s="2"/>
      <c r="AG3332" s="2"/>
      <c r="AH3332" s="2"/>
      <c r="AI3332" s="2"/>
    </row>
    <row r="3333" spans="27:35" x14ac:dyDescent="0.25">
      <c r="AA3333" s="2"/>
      <c r="AF3333" s="2"/>
      <c r="AG3333" s="2"/>
      <c r="AH3333" s="2"/>
      <c r="AI3333" s="2"/>
    </row>
    <row r="3334" spans="27:35" x14ac:dyDescent="0.25">
      <c r="AA3334" s="2"/>
      <c r="AF3334" s="2"/>
      <c r="AG3334" s="2"/>
      <c r="AH3334" s="2"/>
      <c r="AI3334" s="2"/>
    </row>
    <row r="3335" spans="27:35" x14ac:dyDescent="0.25">
      <c r="AA3335" s="2"/>
      <c r="AF3335" s="2"/>
      <c r="AG3335" s="2"/>
      <c r="AH3335" s="2"/>
      <c r="AI3335" s="2"/>
    </row>
    <row r="3336" spans="27:35" x14ac:dyDescent="0.25">
      <c r="AA3336" s="2"/>
      <c r="AF3336" s="2"/>
      <c r="AG3336" s="2"/>
      <c r="AH3336" s="2"/>
      <c r="AI3336" s="2"/>
    </row>
    <row r="3337" spans="27:35" x14ac:dyDescent="0.25">
      <c r="AA3337" s="2"/>
      <c r="AF3337" s="2"/>
      <c r="AG3337" s="2"/>
      <c r="AH3337" s="2"/>
      <c r="AI3337" s="2"/>
    </row>
    <row r="3338" spans="27:35" x14ac:dyDescent="0.25">
      <c r="AA3338" s="2"/>
      <c r="AF3338" s="2"/>
      <c r="AG3338" s="2"/>
      <c r="AH3338" s="2"/>
      <c r="AI3338" s="2"/>
    </row>
    <row r="3339" spans="27:35" x14ac:dyDescent="0.25">
      <c r="AA3339" s="2"/>
      <c r="AF3339" s="2"/>
      <c r="AG3339" s="2"/>
      <c r="AH3339" s="2"/>
      <c r="AI3339" s="2"/>
    </row>
    <row r="3340" spans="27:35" x14ac:dyDescent="0.25">
      <c r="AA3340" s="2"/>
      <c r="AF3340" s="2"/>
      <c r="AG3340" s="2"/>
      <c r="AH3340" s="2"/>
      <c r="AI3340" s="2"/>
    </row>
    <row r="3341" spans="27:35" x14ac:dyDescent="0.25">
      <c r="AA3341" s="2"/>
      <c r="AF3341" s="2"/>
      <c r="AG3341" s="2"/>
      <c r="AH3341" s="2"/>
      <c r="AI3341" s="2"/>
    </row>
    <row r="3342" spans="27:35" x14ac:dyDescent="0.25">
      <c r="AA3342" s="2"/>
      <c r="AF3342" s="2"/>
      <c r="AG3342" s="2"/>
      <c r="AH3342" s="2"/>
      <c r="AI3342" s="2"/>
    </row>
    <row r="3343" spans="27:35" x14ac:dyDescent="0.25">
      <c r="AA3343" s="2"/>
      <c r="AF3343" s="2"/>
      <c r="AG3343" s="2"/>
      <c r="AH3343" s="2"/>
      <c r="AI3343" s="2"/>
    </row>
    <row r="3344" spans="27:35" x14ac:dyDescent="0.25">
      <c r="AA3344" s="2"/>
      <c r="AF3344" s="2"/>
      <c r="AG3344" s="2"/>
      <c r="AH3344" s="2"/>
      <c r="AI3344" s="2"/>
    </row>
    <row r="3345" spans="27:35" x14ac:dyDescent="0.25">
      <c r="AA3345" s="2"/>
      <c r="AF3345" s="2"/>
      <c r="AG3345" s="2"/>
      <c r="AH3345" s="2"/>
      <c r="AI3345" s="2"/>
    </row>
    <row r="3346" spans="27:35" x14ac:dyDescent="0.25">
      <c r="AA3346" s="2"/>
      <c r="AF3346" s="2"/>
      <c r="AG3346" s="2"/>
      <c r="AH3346" s="2"/>
      <c r="AI3346" s="2"/>
    </row>
    <row r="3347" spans="27:35" x14ac:dyDescent="0.25">
      <c r="AA3347" s="2"/>
      <c r="AF3347" s="2"/>
      <c r="AG3347" s="2"/>
      <c r="AH3347" s="2"/>
      <c r="AI3347" s="2"/>
    </row>
    <row r="3348" spans="27:35" x14ac:dyDescent="0.25">
      <c r="AA3348" s="2"/>
      <c r="AF3348" s="2"/>
      <c r="AG3348" s="2"/>
      <c r="AH3348" s="2"/>
      <c r="AI3348" s="2"/>
    </row>
    <row r="3349" spans="27:35" x14ac:dyDescent="0.25">
      <c r="AA3349" s="2"/>
      <c r="AF3349" s="2"/>
      <c r="AG3349" s="2"/>
      <c r="AH3349" s="2"/>
      <c r="AI3349" s="2"/>
    </row>
    <row r="3350" spans="27:35" x14ac:dyDescent="0.25">
      <c r="AA3350" s="2"/>
      <c r="AF3350" s="2"/>
      <c r="AG3350" s="2"/>
      <c r="AH3350" s="2"/>
      <c r="AI3350" s="2"/>
    </row>
    <row r="3351" spans="27:35" x14ac:dyDescent="0.25">
      <c r="AA3351" s="2"/>
      <c r="AF3351" s="2"/>
      <c r="AG3351" s="2"/>
      <c r="AH3351" s="2"/>
      <c r="AI3351" s="2"/>
    </row>
    <row r="3352" spans="27:35" x14ac:dyDescent="0.25">
      <c r="AA3352" s="2"/>
      <c r="AF3352" s="2"/>
      <c r="AG3352" s="2"/>
      <c r="AH3352" s="2"/>
      <c r="AI3352" s="2"/>
    </row>
    <row r="3353" spans="27:35" x14ac:dyDescent="0.25">
      <c r="AA3353" s="2"/>
      <c r="AF3353" s="2"/>
      <c r="AG3353" s="2"/>
      <c r="AH3353" s="2"/>
      <c r="AI3353" s="2"/>
    </row>
    <row r="3354" spans="27:35" x14ac:dyDescent="0.25">
      <c r="AA3354" s="2"/>
      <c r="AF3354" s="2"/>
      <c r="AG3354" s="2"/>
      <c r="AH3354" s="2"/>
      <c r="AI3354" s="2"/>
    </row>
    <row r="3355" spans="27:35" x14ac:dyDescent="0.25">
      <c r="AA3355" s="2"/>
      <c r="AF3355" s="2"/>
      <c r="AG3355" s="2"/>
      <c r="AH3355" s="2"/>
      <c r="AI3355" s="2"/>
    </row>
    <row r="3356" spans="27:35" x14ac:dyDescent="0.25">
      <c r="AA3356" s="2"/>
      <c r="AF3356" s="2"/>
      <c r="AG3356" s="2"/>
      <c r="AH3356" s="2"/>
      <c r="AI3356" s="2"/>
    </row>
    <row r="3357" spans="27:35" x14ac:dyDescent="0.25">
      <c r="AA3357" s="2"/>
      <c r="AF3357" s="2"/>
      <c r="AG3357" s="2"/>
      <c r="AH3357" s="2"/>
      <c r="AI3357" s="2"/>
    </row>
    <row r="3358" spans="27:35" x14ac:dyDescent="0.25">
      <c r="AA3358" s="2"/>
      <c r="AF3358" s="2"/>
      <c r="AG3358" s="2"/>
      <c r="AH3358" s="2"/>
      <c r="AI3358" s="2"/>
    </row>
    <row r="3359" spans="27:35" x14ac:dyDescent="0.25">
      <c r="AA3359" s="2"/>
      <c r="AF3359" s="2"/>
      <c r="AG3359" s="2"/>
      <c r="AH3359" s="2"/>
      <c r="AI3359" s="2"/>
    </row>
    <row r="3360" spans="27:35" x14ac:dyDescent="0.25">
      <c r="AA3360" s="2"/>
      <c r="AF3360" s="2"/>
      <c r="AG3360" s="2"/>
      <c r="AH3360" s="2"/>
      <c r="AI3360" s="2"/>
    </row>
    <row r="3361" spans="27:35" x14ac:dyDescent="0.25">
      <c r="AA3361" s="2"/>
      <c r="AF3361" s="2"/>
      <c r="AG3361" s="2"/>
      <c r="AH3361" s="2"/>
      <c r="AI3361" s="2"/>
    </row>
    <row r="3362" spans="27:35" x14ac:dyDescent="0.25">
      <c r="AA3362" s="2"/>
      <c r="AF3362" s="2"/>
      <c r="AG3362" s="2"/>
      <c r="AH3362" s="2"/>
      <c r="AI3362" s="2"/>
    </row>
    <row r="3363" spans="27:35" x14ac:dyDescent="0.25">
      <c r="AA3363" s="2"/>
      <c r="AF3363" s="2"/>
      <c r="AG3363" s="2"/>
      <c r="AH3363" s="2"/>
      <c r="AI3363" s="2"/>
    </row>
    <row r="3364" spans="27:35" x14ac:dyDescent="0.25">
      <c r="AA3364" s="2"/>
      <c r="AF3364" s="2"/>
      <c r="AG3364" s="2"/>
      <c r="AH3364" s="2"/>
      <c r="AI3364" s="2"/>
    </row>
    <row r="3365" spans="27:35" x14ac:dyDescent="0.25">
      <c r="AA3365" s="2"/>
      <c r="AF3365" s="2"/>
      <c r="AG3365" s="2"/>
      <c r="AH3365" s="2"/>
      <c r="AI3365" s="2"/>
    </row>
    <row r="3366" spans="27:35" x14ac:dyDescent="0.25">
      <c r="AA3366" s="2"/>
      <c r="AF3366" s="2"/>
      <c r="AG3366" s="2"/>
      <c r="AH3366" s="2"/>
      <c r="AI3366" s="2"/>
    </row>
    <row r="3367" spans="27:35" x14ac:dyDescent="0.25">
      <c r="AA3367" s="2"/>
      <c r="AF3367" s="2"/>
      <c r="AG3367" s="2"/>
      <c r="AH3367" s="2"/>
      <c r="AI3367" s="2"/>
    </row>
    <row r="3368" spans="27:35" x14ac:dyDescent="0.25">
      <c r="AA3368" s="2"/>
      <c r="AF3368" s="2"/>
      <c r="AG3368" s="2"/>
      <c r="AH3368" s="2"/>
      <c r="AI3368" s="2"/>
    </row>
    <row r="3369" spans="27:35" x14ac:dyDescent="0.25">
      <c r="AA3369" s="2"/>
      <c r="AF3369" s="2"/>
      <c r="AG3369" s="2"/>
      <c r="AH3369" s="2"/>
      <c r="AI3369" s="2"/>
    </row>
    <row r="3370" spans="27:35" x14ac:dyDescent="0.25">
      <c r="AA3370" s="2"/>
      <c r="AF3370" s="2"/>
      <c r="AG3370" s="2"/>
      <c r="AH3370" s="2"/>
      <c r="AI3370" s="2"/>
    </row>
    <row r="3371" spans="27:35" x14ac:dyDescent="0.25">
      <c r="AA3371" s="2"/>
      <c r="AF3371" s="2"/>
      <c r="AG3371" s="2"/>
      <c r="AH3371" s="2"/>
      <c r="AI3371" s="2"/>
    </row>
    <row r="3372" spans="27:35" x14ac:dyDescent="0.25">
      <c r="AA3372" s="2"/>
      <c r="AF3372" s="2"/>
      <c r="AG3372" s="2"/>
      <c r="AH3372" s="2"/>
      <c r="AI3372" s="2"/>
    </row>
    <row r="3373" spans="27:35" x14ac:dyDescent="0.25">
      <c r="AA3373" s="2"/>
      <c r="AF3373" s="2"/>
      <c r="AG3373" s="2"/>
      <c r="AH3373" s="2"/>
      <c r="AI3373" s="2"/>
    </row>
    <row r="3374" spans="27:35" x14ac:dyDescent="0.25">
      <c r="AA3374" s="2"/>
      <c r="AF3374" s="2"/>
      <c r="AG3374" s="2"/>
      <c r="AH3374" s="2"/>
      <c r="AI3374" s="2"/>
    </row>
    <row r="3375" spans="27:35" x14ac:dyDescent="0.25">
      <c r="AA3375" s="2"/>
      <c r="AF3375" s="2"/>
      <c r="AG3375" s="2"/>
      <c r="AH3375" s="2"/>
      <c r="AI3375" s="2"/>
    </row>
    <row r="3376" spans="27:35" x14ac:dyDescent="0.25">
      <c r="AA3376" s="2"/>
      <c r="AF3376" s="2"/>
      <c r="AG3376" s="2"/>
      <c r="AH3376" s="2"/>
      <c r="AI3376" s="2"/>
    </row>
    <row r="3377" spans="27:35" x14ac:dyDescent="0.25">
      <c r="AA3377" s="2"/>
      <c r="AF3377" s="2"/>
      <c r="AG3377" s="2"/>
      <c r="AH3377" s="2"/>
      <c r="AI3377" s="2"/>
    </row>
    <row r="3378" spans="27:35" x14ac:dyDescent="0.25">
      <c r="AA3378" s="2"/>
      <c r="AF3378" s="2"/>
      <c r="AG3378" s="2"/>
      <c r="AH3378" s="2"/>
      <c r="AI3378" s="2"/>
    </row>
    <row r="3379" spans="27:35" x14ac:dyDescent="0.25">
      <c r="AA3379" s="2"/>
      <c r="AF3379" s="2"/>
      <c r="AG3379" s="2"/>
      <c r="AH3379" s="2"/>
      <c r="AI3379" s="2"/>
    </row>
    <row r="3380" spans="27:35" x14ac:dyDescent="0.25">
      <c r="AA3380" s="2"/>
      <c r="AF3380" s="2"/>
      <c r="AG3380" s="2"/>
      <c r="AH3380" s="2"/>
      <c r="AI3380" s="2"/>
    </row>
    <row r="3381" spans="27:35" x14ac:dyDescent="0.25">
      <c r="AA3381" s="2"/>
      <c r="AF3381" s="2"/>
      <c r="AG3381" s="2"/>
      <c r="AH3381" s="2"/>
      <c r="AI3381" s="2"/>
    </row>
    <row r="3382" spans="27:35" x14ac:dyDescent="0.25">
      <c r="AA3382" s="2"/>
      <c r="AF3382" s="2"/>
      <c r="AG3382" s="2"/>
      <c r="AH3382" s="2"/>
      <c r="AI3382" s="2"/>
    </row>
    <row r="3383" spans="27:35" x14ac:dyDescent="0.25">
      <c r="AA3383" s="2"/>
      <c r="AF3383" s="2"/>
      <c r="AG3383" s="2"/>
      <c r="AH3383" s="2"/>
      <c r="AI3383" s="2"/>
    </row>
    <row r="3384" spans="27:35" x14ac:dyDescent="0.25">
      <c r="AA3384" s="2"/>
      <c r="AF3384" s="2"/>
      <c r="AG3384" s="2"/>
      <c r="AH3384" s="2"/>
      <c r="AI3384" s="2"/>
    </row>
    <row r="3385" spans="27:35" x14ac:dyDescent="0.25">
      <c r="AA3385" s="2"/>
      <c r="AF3385" s="2"/>
      <c r="AG3385" s="2"/>
      <c r="AH3385" s="2"/>
      <c r="AI3385" s="2"/>
    </row>
    <row r="3386" spans="27:35" x14ac:dyDescent="0.25">
      <c r="AA3386" s="2"/>
      <c r="AF3386" s="2"/>
      <c r="AG3386" s="2"/>
      <c r="AH3386" s="2"/>
      <c r="AI3386" s="2"/>
    </row>
    <row r="3387" spans="27:35" x14ac:dyDescent="0.25">
      <c r="AA3387" s="2"/>
      <c r="AF3387" s="2"/>
      <c r="AG3387" s="2"/>
      <c r="AH3387" s="2"/>
      <c r="AI3387" s="2"/>
    </row>
    <row r="3388" spans="27:35" x14ac:dyDescent="0.25">
      <c r="AA3388" s="2"/>
      <c r="AF3388" s="2"/>
      <c r="AG3388" s="2"/>
      <c r="AH3388" s="2"/>
      <c r="AI3388" s="2"/>
    </row>
    <row r="3389" spans="27:35" x14ac:dyDescent="0.25">
      <c r="AA3389" s="2"/>
      <c r="AF3389" s="2"/>
      <c r="AG3389" s="2"/>
      <c r="AH3389" s="2"/>
      <c r="AI3389" s="2"/>
    </row>
    <row r="3390" spans="27:35" x14ac:dyDescent="0.25">
      <c r="AA3390" s="2"/>
      <c r="AF3390" s="2"/>
      <c r="AG3390" s="2"/>
      <c r="AH3390" s="2"/>
      <c r="AI3390" s="2"/>
    </row>
    <row r="3391" spans="27:35" x14ac:dyDescent="0.25">
      <c r="AA3391" s="2"/>
      <c r="AF3391" s="2"/>
      <c r="AG3391" s="2"/>
      <c r="AH3391" s="2"/>
      <c r="AI3391" s="2"/>
    </row>
    <row r="3392" spans="27:35" x14ac:dyDescent="0.25">
      <c r="AA3392" s="2"/>
      <c r="AF3392" s="2"/>
      <c r="AG3392" s="2"/>
      <c r="AH3392" s="2"/>
      <c r="AI3392" s="2"/>
    </row>
    <row r="3393" spans="27:35" x14ac:dyDescent="0.25">
      <c r="AA3393" s="2"/>
      <c r="AF3393" s="2"/>
      <c r="AG3393" s="2"/>
      <c r="AH3393" s="2"/>
      <c r="AI3393" s="2"/>
    </row>
    <row r="3394" spans="27:35" x14ac:dyDescent="0.25">
      <c r="AA3394" s="2"/>
      <c r="AF3394" s="2"/>
      <c r="AG3394" s="2"/>
      <c r="AH3394" s="2"/>
      <c r="AI3394" s="2"/>
    </row>
    <row r="3395" spans="27:35" x14ac:dyDescent="0.25">
      <c r="AA3395" s="2"/>
      <c r="AF3395" s="2"/>
      <c r="AG3395" s="2"/>
      <c r="AH3395" s="2"/>
      <c r="AI3395" s="2"/>
    </row>
    <row r="3396" spans="27:35" x14ac:dyDescent="0.25">
      <c r="AA3396" s="2"/>
      <c r="AF3396" s="2"/>
      <c r="AG3396" s="2"/>
      <c r="AH3396" s="2"/>
      <c r="AI3396" s="2"/>
    </row>
    <row r="3397" spans="27:35" x14ac:dyDescent="0.25">
      <c r="AA3397" s="2"/>
      <c r="AF3397" s="2"/>
      <c r="AG3397" s="2"/>
      <c r="AH3397" s="2"/>
      <c r="AI3397" s="2"/>
    </row>
    <row r="3398" spans="27:35" x14ac:dyDescent="0.25">
      <c r="AA3398" s="2"/>
      <c r="AF3398" s="2"/>
      <c r="AG3398" s="2"/>
      <c r="AH3398" s="2"/>
      <c r="AI3398" s="2"/>
    </row>
    <row r="3399" spans="27:35" x14ac:dyDescent="0.25">
      <c r="AA3399" s="2"/>
      <c r="AF3399" s="2"/>
      <c r="AG3399" s="2"/>
      <c r="AH3399" s="2"/>
      <c r="AI3399" s="2"/>
    </row>
    <row r="3400" spans="27:35" x14ac:dyDescent="0.25">
      <c r="AA3400" s="2"/>
      <c r="AF3400" s="2"/>
      <c r="AG3400" s="2"/>
      <c r="AH3400" s="2"/>
      <c r="AI3400" s="2"/>
    </row>
    <row r="3401" spans="27:35" x14ac:dyDescent="0.25">
      <c r="AA3401" s="2"/>
      <c r="AF3401" s="2"/>
      <c r="AG3401" s="2"/>
      <c r="AH3401" s="2"/>
      <c r="AI3401" s="2"/>
    </row>
    <row r="3402" spans="27:35" x14ac:dyDescent="0.25">
      <c r="AA3402" s="2"/>
      <c r="AF3402" s="2"/>
      <c r="AG3402" s="2"/>
      <c r="AH3402" s="2"/>
      <c r="AI3402" s="2"/>
    </row>
    <row r="3403" spans="27:35" x14ac:dyDescent="0.25">
      <c r="AA3403" s="2"/>
      <c r="AF3403" s="2"/>
      <c r="AG3403" s="2"/>
      <c r="AH3403" s="2"/>
      <c r="AI3403" s="2"/>
    </row>
    <row r="3404" spans="27:35" x14ac:dyDescent="0.25">
      <c r="AA3404" s="2"/>
      <c r="AF3404" s="2"/>
      <c r="AG3404" s="2"/>
      <c r="AH3404" s="2"/>
      <c r="AI3404" s="2"/>
    </row>
    <row r="3405" spans="27:35" x14ac:dyDescent="0.25">
      <c r="AA3405" s="2"/>
      <c r="AF3405" s="2"/>
      <c r="AG3405" s="2"/>
      <c r="AH3405" s="2"/>
      <c r="AI3405" s="2"/>
    </row>
    <row r="3406" spans="27:35" x14ac:dyDescent="0.25">
      <c r="AA3406" s="2"/>
      <c r="AF3406" s="2"/>
      <c r="AG3406" s="2"/>
      <c r="AH3406" s="2"/>
      <c r="AI3406" s="2"/>
    </row>
    <row r="3407" spans="27:35" x14ac:dyDescent="0.25">
      <c r="AA3407" s="2"/>
      <c r="AF3407" s="2"/>
      <c r="AG3407" s="2"/>
      <c r="AH3407" s="2"/>
      <c r="AI3407" s="2"/>
    </row>
    <row r="3408" spans="27:35" x14ac:dyDescent="0.25">
      <c r="AA3408" s="2"/>
      <c r="AF3408" s="2"/>
      <c r="AG3408" s="2"/>
      <c r="AH3408" s="2"/>
      <c r="AI3408" s="2"/>
    </row>
    <row r="3409" spans="27:35" x14ac:dyDescent="0.25">
      <c r="AA3409" s="2"/>
      <c r="AF3409" s="2"/>
      <c r="AG3409" s="2"/>
      <c r="AH3409" s="2"/>
      <c r="AI3409" s="2"/>
    </row>
    <row r="3410" spans="27:35" x14ac:dyDescent="0.25">
      <c r="AA3410" s="2"/>
      <c r="AF3410" s="2"/>
      <c r="AG3410" s="2"/>
      <c r="AH3410" s="2"/>
      <c r="AI3410" s="2"/>
    </row>
    <row r="3411" spans="27:35" x14ac:dyDescent="0.25">
      <c r="AA3411" s="2"/>
      <c r="AF3411" s="2"/>
      <c r="AG3411" s="2"/>
      <c r="AH3411" s="2"/>
      <c r="AI3411" s="2"/>
    </row>
    <row r="3412" spans="27:35" x14ac:dyDescent="0.25">
      <c r="AA3412" s="2"/>
      <c r="AF3412" s="2"/>
      <c r="AG3412" s="2"/>
      <c r="AH3412" s="2"/>
      <c r="AI3412" s="2"/>
    </row>
    <row r="3413" spans="27:35" x14ac:dyDescent="0.25">
      <c r="AA3413" s="2"/>
      <c r="AF3413" s="2"/>
      <c r="AG3413" s="2"/>
      <c r="AH3413" s="2"/>
      <c r="AI3413" s="2"/>
    </row>
    <row r="3414" spans="27:35" x14ac:dyDescent="0.25">
      <c r="AA3414" s="2"/>
      <c r="AF3414" s="2"/>
      <c r="AG3414" s="2"/>
      <c r="AH3414" s="2"/>
      <c r="AI3414" s="2"/>
    </row>
    <row r="3415" spans="27:35" x14ac:dyDescent="0.25">
      <c r="AA3415" s="2"/>
      <c r="AF3415" s="2"/>
      <c r="AG3415" s="2"/>
      <c r="AH3415" s="2"/>
      <c r="AI3415" s="2"/>
    </row>
    <row r="3416" spans="27:35" x14ac:dyDescent="0.25">
      <c r="AA3416" s="2"/>
      <c r="AF3416" s="2"/>
      <c r="AG3416" s="2"/>
      <c r="AH3416" s="2"/>
      <c r="AI3416" s="2"/>
    </row>
    <row r="3417" spans="27:35" x14ac:dyDescent="0.25">
      <c r="AA3417" s="2"/>
      <c r="AF3417" s="2"/>
      <c r="AG3417" s="2"/>
      <c r="AH3417" s="2"/>
      <c r="AI3417" s="2"/>
    </row>
    <row r="3418" spans="27:35" x14ac:dyDescent="0.25">
      <c r="AA3418" s="2"/>
      <c r="AF3418" s="2"/>
      <c r="AG3418" s="2"/>
      <c r="AH3418" s="2"/>
      <c r="AI3418" s="2"/>
    </row>
    <row r="3419" spans="27:35" x14ac:dyDescent="0.25">
      <c r="AA3419" s="2"/>
      <c r="AF3419" s="2"/>
      <c r="AG3419" s="2"/>
      <c r="AH3419" s="2"/>
      <c r="AI3419" s="2"/>
    </row>
    <row r="3420" spans="27:35" x14ac:dyDescent="0.25">
      <c r="AA3420" s="2"/>
      <c r="AF3420" s="2"/>
      <c r="AG3420" s="2"/>
      <c r="AH3420" s="2"/>
      <c r="AI3420" s="2"/>
    </row>
    <row r="3421" spans="27:35" x14ac:dyDescent="0.25">
      <c r="AA3421" s="2"/>
      <c r="AF3421" s="2"/>
      <c r="AG3421" s="2"/>
      <c r="AH3421" s="2"/>
      <c r="AI3421" s="2"/>
    </row>
    <row r="3422" spans="27:35" x14ac:dyDescent="0.25">
      <c r="AA3422" s="2"/>
      <c r="AF3422" s="2"/>
      <c r="AG3422" s="2"/>
      <c r="AH3422" s="2"/>
      <c r="AI3422" s="2"/>
    </row>
    <row r="3423" spans="27:35" x14ac:dyDescent="0.25">
      <c r="AA3423" s="2"/>
      <c r="AF3423" s="2"/>
      <c r="AG3423" s="2"/>
      <c r="AH3423" s="2"/>
      <c r="AI3423" s="2"/>
    </row>
    <row r="3424" spans="27:35" x14ac:dyDescent="0.25">
      <c r="AA3424" s="2"/>
      <c r="AF3424" s="2"/>
      <c r="AG3424" s="2"/>
      <c r="AH3424" s="2"/>
      <c r="AI3424" s="2"/>
    </row>
    <row r="3425" spans="27:35" x14ac:dyDescent="0.25">
      <c r="AA3425" s="2"/>
      <c r="AF3425" s="2"/>
      <c r="AG3425" s="2"/>
      <c r="AH3425" s="2"/>
      <c r="AI3425" s="2"/>
    </row>
    <row r="3426" spans="27:35" x14ac:dyDescent="0.25">
      <c r="AA3426" s="2"/>
      <c r="AF3426" s="2"/>
      <c r="AG3426" s="2"/>
      <c r="AH3426" s="2"/>
      <c r="AI3426" s="2"/>
    </row>
    <row r="3427" spans="27:35" x14ac:dyDescent="0.25">
      <c r="AA3427" s="2"/>
      <c r="AF3427" s="2"/>
      <c r="AG3427" s="2"/>
      <c r="AH3427" s="2"/>
      <c r="AI3427" s="2"/>
    </row>
    <row r="3428" spans="27:35" x14ac:dyDescent="0.25">
      <c r="AA3428" s="2"/>
      <c r="AF3428" s="2"/>
      <c r="AG3428" s="2"/>
      <c r="AH3428" s="2"/>
      <c r="AI3428" s="2"/>
    </row>
    <row r="3429" spans="27:35" x14ac:dyDescent="0.25">
      <c r="AA3429" s="2"/>
      <c r="AF3429" s="2"/>
      <c r="AG3429" s="2"/>
      <c r="AH3429" s="2"/>
      <c r="AI3429" s="2"/>
    </row>
    <row r="3430" spans="27:35" x14ac:dyDescent="0.25">
      <c r="AA3430" s="2"/>
      <c r="AF3430" s="2"/>
      <c r="AG3430" s="2"/>
      <c r="AH3430" s="2"/>
      <c r="AI3430" s="2"/>
    </row>
    <row r="3431" spans="27:35" x14ac:dyDescent="0.25">
      <c r="AA3431" s="2"/>
      <c r="AF3431" s="2"/>
      <c r="AG3431" s="2"/>
      <c r="AH3431" s="2"/>
      <c r="AI3431" s="2"/>
    </row>
    <row r="3432" spans="27:35" x14ac:dyDescent="0.25">
      <c r="AA3432" s="2"/>
      <c r="AF3432" s="2"/>
      <c r="AG3432" s="2"/>
      <c r="AH3432" s="2"/>
      <c r="AI3432" s="2"/>
    </row>
    <row r="3433" spans="27:35" x14ac:dyDescent="0.25">
      <c r="AA3433" s="2"/>
      <c r="AF3433" s="2"/>
      <c r="AG3433" s="2"/>
      <c r="AH3433" s="2"/>
      <c r="AI3433" s="2"/>
    </row>
    <row r="3434" spans="27:35" x14ac:dyDescent="0.25">
      <c r="AA3434" s="2"/>
      <c r="AF3434" s="2"/>
      <c r="AG3434" s="2"/>
      <c r="AH3434" s="2"/>
      <c r="AI3434" s="2"/>
    </row>
    <row r="3435" spans="27:35" x14ac:dyDescent="0.25">
      <c r="AA3435" s="2"/>
      <c r="AF3435" s="2"/>
      <c r="AG3435" s="2"/>
      <c r="AH3435" s="2"/>
      <c r="AI3435" s="2"/>
    </row>
    <row r="3436" spans="27:35" x14ac:dyDescent="0.25">
      <c r="AA3436" s="2"/>
      <c r="AF3436" s="2"/>
      <c r="AG3436" s="2"/>
      <c r="AH3436" s="2"/>
      <c r="AI3436" s="2"/>
    </row>
    <row r="3437" spans="27:35" x14ac:dyDescent="0.25">
      <c r="AA3437" s="2"/>
      <c r="AF3437" s="2"/>
      <c r="AG3437" s="2"/>
      <c r="AH3437" s="2"/>
      <c r="AI3437" s="2"/>
    </row>
    <row r="3438" spans="27:35" x14ac:dyDescent="0.25">
      <c r="AA3438" s="2"/>
      <c r="AF3438" s="2"/>
      <c r="AG3438" s="2"/>
      <c r="AH3438" s="2"/>
      <c r="AI3438" s="2"/>
    </row>
    <row r="3439" spans="27:35" x14ac:dyDescent="0.25">
      <c r="AA3439" s="2"/>
      <c r="AF3439" s="2"/>
      <c r="AG3439" s="2"/>
      <c r="AH3439" s="2"/>
      <c r="AI3439" s="2"/>
    </row>
    <row r="3440" spans="27:35" x14ac:dyDescent="0.25">
      <c r="AA3440" s="2"/>
      <c r="AF3440" s="2"/>
      <c r="AG3440" s="2"/>
      <c r="AH3440" s="2"/>
      <c r="AI3440" s="2"/>
    </row>
    <row r="3441" spans="27:35" x14ac:dyDescent="0.25">
      <c r="AA3441" s="2"/>
      <c r="AF3441" s="2"/>
      <c r="AG3441" s="2"/>
      <c r="AH3441" s="2"/>
      <c r="AI3441" s="2"/>
    </row>
    <row r="3442" spans="27:35" x14ac:dyDescent="0.25">
      <c r="AA3442" s="2"/>
      <c r="AF3442" s="2"/>
      <c r="AG3442" s="2"/>
      <c r="AH3442" s="2"/>
      <c r="AI3442" s="2"/>
    </row>
    <row r="3443" spans="27:35" x14ac:dyDescent="0.25">
      <c r="AA3443" s="2"/>
      <c r="AF3443" s="2"/>
      <c r="AG3443" s="2"/>
      <c r="AH3443" s="2"/>
      <c r="AI3443" s="2"/>
    </row>
    <row r="3444" spans="27:35" x14ac:dyDescent="0.25">
      <c r="AA3444" s="2"/>
      <c r="AF3444" s="2"/>
      <c r="AG3444" s="2"/>
      <c r="AH3444" s="2"/>
      <c r="AI3444" s="2"/>
    </row>
    <row r="3445" spans="27:35" x14ac:dyDescent="0.25">
      <c r="AA3445" s="2"/>
      <c r="AF3445" s="2"/>
      <c r="AG3445" s="2"/>
      <c r="AH3445" s="2"/>
      <c r="AI3445" s="2"/>
    </row>
    <row r="3446" spans="27:35" x14ac:dyDescent="0.25">
      <c r="AA3446" s="2"/>
      <c r="AF3446" s="2"/>
      <c r="AG3446" s="2"/>
      <c r="AH3446" s="2"/>
      <c r="AI3446" s="2"/>
    </row>
    <row r="3447" spans="27:35" x14ac:dyDescent="0.25">
      <c r="AA3447" s="2"/>
      <c r="AF3447" s="2"/>
      <c r="AG3447" s="2"/>
      <c r="AH3447" s="2"/>
      <c r="AI3447" s="2"/>
    </row>
    <row r="3448" spans="27:35" x14ac:dyDescent="0.25">
      <c r="AA3448" s="2"/>
      <c r="AF3448" s="2"/>
      <c r="AG3448" s="2"/>
      <c r="AH3448" s="2"/>
      <c r="AI3448" s="2"/>
    </row>
    <row r="3449" spans="27:35" x14ac:dyDescent="0.25">
      <c r="AA3449" s="2"/>
      <c r="AF3449" s="2"/>
      <c r="AG3449" s="2"/>
      <c r="AH3449" s="2"/>
      <c r="AI3449" s="2"/>
    </row>
    <row r="3450" spans="27:35" x14ac:dyDescent="0.25">
      <c r="AA3450" s="2"/>
      <c r="AF3450" s="2"/>
      <c r="AG3450" s="2"/>
      <c r="AH3450" s="2"/>
      <c r="AI3450" s="2"/>
    </row>
    <row r="3451" spans="27:35" x14ac:dyDescent="0.25">
      <c r="AA3451" s="2"/>
      <c r="AF3451" s="2"/>
      <c r="AG3451" s="2"/>
      <c r="AH3451" s="2"/>
      <c r="AI3451" s="2"/>
    </row>
    <row r="3452" spans="27:35" x14ac:dyDescent="0.25">
      <c r="AA3452" s="2"/>
      <c r="AF3452" s="2"/>
      <c r="AG3452" s="2"/>
      <c r="AH3452" s="2"/>
      <c r="AI3452" s="2"/>
    </row>
    <row r="3453" spans="27:35" x14ac:dyDescent="0.25">
      <c r="AA3453" s="2"/>
      <c r="AF3453" s="2"/>
      <c r="AG3453" s="2"/>
      <c r="AH3453" s="2"/>
      <c r="AI3453" s="2"/>
    </row>
    <row r="3454" spans="27:35" x14ac:dyDescent="0.25">
      <c r="AA3454" s="2"/>
      <c r="AF3454" s="2"/>
      <c r="AG3454" s="2"/>
      <c r="AH3454" s="2"/>
      <c r="AI3454" s="2"/>
    </row>
    <row r="3455" spans="27:35" x14ac:dyDescent="0.25">
      <c r="AA3455" s="2"/>
      <c r="AF3455" s="2"/>
      <c r="AG3455" s="2"/>
      <c r="AH3455" s="2"/>
      <c r="AI3455" s="2"/>
    </row>
    <row r="3456" spans="27:35" x14ac:dyDescent="0.25">
      <c r="AA3456" s="2"/>
      <c r="AF3456" s="2"/>
      <c r="AG3456" s="2"/>
      <c r="AH3456" s="2"/>
      <c r="AI3456" s="2"/>
    </row>
    <row r="3457" spans="27:35" x14ac:dyDescent="0.25">
      <c r="AA3457" s="2"/>
      <c r="AF3457" s="2"/>
      <c r="AG3457" s="2"/>
      <c r="AH3457" s="2"/>
      <c r="AI3457" s="2"/>
    </row>
    <row r="3458" spans="27:35" x14ac:dyDescent="0.25">
      <c r="AA3458" s="2"/>
      <c r="AF3458" s="2"/>
      <c r="AG3458" s="2"/>
      <c r="AH3458" s="2"/>
      <c r="AI3458" s="2"/>
    </row>
    <row r="3459" spans="27:35" x14ac:dyDescent="0.25">
      <c r="AA3459" s="2"/>
      <c r="AF3459" s="2"/>
      <c r="AG3459" s="2"/>
      <c r="AH3459" s="2"/>
      <c r="AI3459" s="2"/>
    </row>
    <row r="3460" spans="27:35" x14ac:dyDescent="0.25">
      <c r="AA3460" s="2"/>
      <c r="AF3460" s="2"/>
      <c r="AG3460" s="2"/>
      <c r="AH3460" s="2"/>
      <c r="AI3460" s="2"/>
    </row>
    <row r="3461" spans="27:35" x14ac:dyDescent="0.25">
      <c r="AA3461" s="2"/>
      <c r="AF3461" s="2"/>
      <c r="AG3461" s="2"/>
      <c r="AH3461" s="2"/>
      <c r="AI3461" s="2"/>
    </row>
    <row r="3462" spans="27:35" x14ac:dyDescent="0.25">
      <c r="AA3462" s="2"/>
      <c r="AF3462" s="2"/>
      <c r="AG3462" s="2"/>
      <c r="AH3462" s="2"/>
      <c r="AI3462" s="2"/>
    </row>
    <row r="3463" spans="27:35" x14ac:dyDescent="0.25">
      <c r="AA3463" s="2"/>
      <c r="AF3463" s="2"/>
      <c r="AG3463" s="2"/>
      <c r="AH3463" s="2"/>
      <c r="AI3463" s="2"/>
    </row>
    <row r="3464" spans="27:35" x14ac:dyDescent="0.25">
      <c r="AA3464" s="2"/>
      <c r="AF3464" s="2"/>
      <c r="AG3464" s="2"/>
      <c r="AH3464" s="2"/>
      <c r="AI3464" s="2"/>
    </row>
    <row r="3465" spans="27:35" x14ac:dyDescent="0.25">
      <c r="AA3465" s="2"/>
      <c r="AF3465" s="2"/>
      <c r="AG3465" s="2"/>
      <c r="AH3465" s="2"/>
      <c r="AI3465" s="2"/>
    </row>
    <row r="3466" spans="27:35" x14ac:dyDescent="0.25">
      <c r="AA3466" s="2"/>
      <c r="AF3466" s="2"/>
      <c r="AG3466" s="2"/>
      <c r="AH3466" s="2"/>
      <c r="AI3466" s="2"/>
    </row>
    <row r="3467" spans="27:35" x14ac:dyDescent="0.25">
      <c r="AA3467" s="2"/>
      <c r="AF3467" s="2"/>
      <c r="AG3467" s="2"/>
      <c r="AH3467" s="2"/>
      <c r="AI3467" s="2"/>
    </row>
    <row r="3468" spans="27:35" x14ac:dyDescent="0.25">
      <c r="AA3468" s="2"/>
      <c r="AF3468" s="2"/>
      <c r="AG3468" s="2"/>
      <c r="AH3468" s="2"/>
      <c r="AI3468" s="2"/>
    </row>
    <row r="3469" spans="27:35" x14ac:dyDescent="0.25">
      <c r="AA3469" s="2"/>
      <c r="AF3469" s="2"/>
      <c r="AG3469" s="2"/>
      <c r="AH3469" s="2"/>
      <c r="AI3469" s="2"/>
    </row>
    <row r="3470" spans="27:35" x14ac:dyDescent="0.25">
      <c r="AA3470" s="2"/>
      <c r="AF3470" s="2"/>
      <c r="AG3470" s="2"/>
      <c r="AH3470" s="2"/>
      <c r="AI3470" s="2"/>
    </row>
    <row r="3471" spans="27:35" x14ac:dyDescent="0.25">
      <c r="AA3471" s="2"/>
      <c r="AF3471" s="2"/>
      <c r="AG3471" s="2"/>
      <c r="AH3471" s="2"/>
      <c r="AI3471" s="2"/>
    </row>
    <row r="3472" spans="27:35" x14ac:dyDescent="0.25">
      <c r="AA3472" s="2"/>
      <c r="AF3472" s="2"/>
      <c r="AG3472" s="2"/>
      <c r="AH3472" s="2"/>
      <c r="AI3472" s="2"/>
    </row>
    <row r="3473" spans="27:35" x14ac:dyDescent="0.25">
      <c r="AA3473" s="2"/>
      <c r="AF3473" s="2"/>
      <c r="AG3473" s="2"/>
      <c r="AH3473" s="2"/>
      <c r="AI3473" s="2"/>
    </row>
    <row r="3474" spans="27:35" x14ac:dyDescent="0.25">
      <c r="AA3474" s="2"/>
      <c r="AF3474" s="2"/>
      <c r="AG3474" s="2"/>
      <c r="AH3474" s="2"/>
      <c r="AI3474" s="2"/>
    </row>
    <row r="3475" spans="27:35" x14ac:dyDescent="0.25">
      <c r="AA3475" s="2"/>
      <c r="AF3475" s="2"/>
      <c r="AG3475" s="2"/>
      <c r="AH3475" s="2"/>
      <c r="AI3475" s="2"/>
    </row>
    <row r="3476" spans="27:35" x14ac:dyDescent="0.25">
      <c r="AA3476" s="2"/>
      <c r="AF3476" s="2"/>
      <c r="AG3476" s="2"/>
      <c r="AH3476" s="2"/>
      <c r="AI3476" s="2"/>
    </row>
    <row r="3477" spans="27:35" x14ac:dyDescent="0.25">
      <c r="AA3477" s="2"/>
      <c r="AF3477" s="2"/>
      <c r="AG3477" s="2"/>
      <c r="AH3477" s="2"/>
      <c r="AI3477" s="2"/>
    </row>
    <row r="3478" spans="27:35" x14ac:dyDescent="0.25">
      <c r="AA3478" s="2"/>
      <c r="AF3478" s="2"/>
      <c r="AG3478" s="2"/>
      <c r="AH3478" s="2"/>
      <c r="AI3478" s="2"/>
    </row>
    <row r="3479" spans="27:35" x14ac:dyDescent="0.25">
      <c r="AA3479" s="2"/>
      <c r="AF3479" s="2"/>
      <c r="AG3479" s="2"/>
      <c r="AH3479" s="2"/>
      <c r="AI3479" s="2"/>
    </row>
    <row r="3480" spans="27:35" x14ac:dyDescent="0.25">
      <c r="AA3480" s="2"/>
      <c r="AF3480" s="2"/>
      <c r="AG3480" s="2"/>
      <c r="AH3480" s="2"/>
      <c r="AI3480" s="2"/>
    </row>
    <row r="3481" spans="27:35" x14ac:dyDescent="0.25">
      <c r="AA3481" s="2"/>
      <c r="AF3481" s="2"/>
      <c r="AG3481" s="2"/>
      <c r="AH3481" s="2"/>
      <c r="AI3481" s="2"/>
    </row>
    <row r="3482" spans="27:35" x14ac:dyDescent="0.25">
      <c r="AA3482" s="2"/>
      <c r="AF3482" s="2"/>
      <c r="AG3482" s="2"/>
      <c r="AH3482" s="2"/>
      <c r="AI3482" s="2"/>
    </row>
    <row r="3483" spans="27:35" x14ac:dyDescent="0.25">
      <c r="AA3483" s="2"/>
      <c r="AF3483" s="2"/>
      <c r="AG3483" s="2"/>
      <c r="AH3483" s="2"/>
      <c r="AI3483" s="2"/>
    </row>
    <row r="3484" spans="27:35" x14ac:dyDescent="0.25">
      <c r="AA3484" s="2"/>
      <c r="AF3484" s="2"/>
      <c r="AG3484" s="2"/>
      <c r="AH3484" s="2"/>
      <c r="AI3484" s="2"/>
    </row>
    <row r="3485" spans="27:35" x14ac:dyDescent="0.25">
      <c r="AA3485" s="2"/>
      <c r="AF3485" s="2"/>
      <c r="AG3485" s="2"/>
      <c r="AH3485" s="2"/>
      <c r="AI3485" s="2"/>
    </row>
    <row r="3486" spans="27:35" x14ac:dyDescent="0.25">
      <c r="AA3486" s="2"/>
      <c r="AF3486" s="2"/>
      <c r="AG3486" s="2"/>
      <c r="AH3486" s="2"/>
      <c r="AI3486" s="2"/>
    </row>
    <row r="3487" spans="27:35" x14ac:dyDescent="0.25">
      <c r="AA3487" s="2"/>
      <c r="AF3487" s="2"/>
      <c r="AG3487" s="2"/>
      <c r="AH3487" s="2"/>
      <c r="AI3487" s="2"/>
    </row>
    <row r="3488" spans="27:35" x14ac:dyDescent="0.25">
      <c r="AA3488" s="2"/>
      <c r="AF3488" s="2"/>
      <c r="AG3488" s="2"/>
      <c r="AH3488" s="2"/>
      <c r="AI3488" s="2"/>
    </row>
    <row r="3489" spans="27:35" x14ac:dyDescent="0.25">
      <c r="AA3489" s="2"/>
      <c r="AF3489" s="2"/>
      <c r="AG3489" s="2"/>
      <c r="AH3489" s="2"/>
      <c r="AI3489" s="2"/>
    </row>
    <row r="3490" spans="27:35" x14ac:dyDescent="0.25">
      <c r="AA3490" s="2"/>
      <c r="AF3490" s="2"/>
      <c r="AG3490" s="2"/>
      <c r="AH3490" s="2"/>
      <c r="AI3490" s="2"/>
    </row>
    <row r="3491" spans="27:35" x14ac:dyDescent="0.25">
      <c r="AA3491" s="2"/>
      <c r="AF3491" s="2"/>
      <c r="AG3491" s="2"/>
      <c r="AH3491" s="2"/>
      <c r="AI3491" s="2"/>
    </row>
    <row r="3492" spans="27:35" x14ac:dyDescent="0.25">
      <c r="AA3492" s="2"/>
      <c r="AF3492" s="2"/>
      <c r="AG3492" s="2"/>
      <c r="AH3492" s="2"/>
      <c r="AI3492" s="2"/>
    </row>
    <row r="3493" spans="27:35" x14ac:dyDescent="0.25">
      <c r="AA3493" s="2"/>
      <c r="AF3493" s="2"/>
      <c r="AG3493" s="2"/>
      <c r="AH3493" s="2"/>
      <c r="AI3493" s="2"/>
    </row>
    <row r="3494" spans="27:35" x14ac:dyDescent="0.25">
      <c r="AA3494" s="2"/>
      <c r="AF3494" s="2"/>
      <c r="AG3494" s="2"/>
      <c r="AH3494" s="2"/>
      <c r="AI3494" s="2"/>
    </row>
    <row r="3495" spans="27:35" x14ac:dyDescent="0.25">
      <c r="AA3495" s="2"/>
      <c r="AF3495" s="2"/>
      <c r="AG3495" s="2"/>
      <c r="AH3495" s="2"/>
      <c r="AI3495" s="2"/>
    </row>
    <row r="3496" spans="27:35" x14ac:dyDescent="0.25">
      <c r="AA3496" s="2"/>
      <c r="AF3496" s="2"/>
      <c r="AG3496" s="2"/>
      <c r="AH3496" s="2"/>
      <c r="AI3496" s="2"/>
    </row>
    <row r="3497" spans="27:35" x14ac:dyDescent="0.25">
      <c r="AA3497" s="2"/>
      <c r="AF3497" s="2"/>
      <c r="AG3497" s="2"/>
      <c r="AH3497" s="2"/>
      <c r="AI3497" s="2"/>
    </row>
    <row r="3498" spans="27:35" x14ac:dyDescent="0.25">
      <c r="AA3498" s="2"/>
      <c r="AF3498" s="2"/>
      <c r="AG3498" s="2"/>
      <c r="AH3498" s="2"/>
      <c r="AI3498" s="2"/>
    </row>
    <row r="3499" spans="27:35" x14ac:dyDescent="0.25">
      <c r="AA3499" s="2"/>
      <c r="AF3499" s="2"/>
      <c r="AG3499" s="2"/>
      <c r="AH3499" s="2"/>
      <c r="AI3499" s="2"/>
    </row>
    <row r="3500" spans="27:35" x14ac:dyDescent="0.25">
      <c r="AA3500" s="2"/>
      <c r="AF3500" s="2"/>
      <c r="AG3500" s="2"/>
      <c r="AH3500" s="2"/>
      <c r="AI3500" s="2"/>
    </row>
    <row r="3501" spans="27:35" x14ac:dyDescent="0.25">
      <c r="AA3501" s="2"/>
      <c r="AF3501" s="2"/>
      <c r="AG3501" s="2"/>
      <c r="AH3501" s="2"/>
      <c r="AI3501" s="2"/>
    </row>
    <row r="3502" spans="27:35" x14ac:dyDescent="0.25">
      <c r="AA3502" s="2"/>
      <c r="AF3502" s="2"/>
      <c r="AG3502" s="2"/>
      <c r="AH3502" s="2"/>
      <c r="AI3502" s="2"/>
    </row>
    <row r="3503" spans="27:35" x14ac:dyDescent="0.25">
      <c r="AA3503" s="2"/>
      <c r="AF3503" s="2"/>
      <c r="AG3503" s="2"/>
      <c r="AH3503" s="2"/>
      <c r="AI3503" s="2"/>
    </row>
    <row r="3504" spans="27:35" x14ac:dyDescent="0.25">
      <c r="AA3504" s="2"/>
      <c r="AF3504" s="2"/>
      <c r="AG3504" s="2"/>
      <c r="AH3504" s="2"/>
      <c r="AI3504" s="2"/>
    </row>
    <row r="3505" spans="27:35" x14ac:dyDescent="0.25">
      <c r="AA3505" s="2"/>
      <c r="AF3505" s="2"/>
      <c r="AG3505" s="2"/>
      <c r="AH3505" s="2"/>
      <c r="AI3505" s="2"/>
    </row>
    <row r="3506" spans="27:35" x14ac:dyDescent="0.25">
      <c r="AA3506" s="2"/>
      <c r="AF3506" s="2"/>
      <c r="AG3506" s="2"/>
      <c r="AH3506" s="2"/>
      <c r="AI3506" s="2"/>
    </row>
    <row r="3507" spans="27:35" x14ac:dyDescent="0.25">
      <c r="AA3507" s="2"/>
      <c r="AF3507" s="2"/>
      <c r="AG3507" s="2"/>
      <c r="AH3507" s="2"/>
      <c r="AI3507" s="2"/>
    </row>
    <row r="3508" spans="27:35" x14ac:dyDescent="0.25">
      <c r="AA3508" s="2"/>
      <c r="AF3508" s="2"/>
      <c r="AG3508" s="2"/>
      <c r="AH3508" s="2"/>
      <c r="AI3508" s="2"/>
    </row>
    <row r="3509" spans="27:35" x14ac:dyDescent="0.25">
      <c r="AA3509" s="2"/>
      <c r="AF3509" s="2"/>
      <c r="AG3509" s="2"/>
      <c r="AH3509" s="2"/>
      <c r="AI3509" s="2"/>
    </row>
    <row r="3510" spans="27:35" x14ac:dyDescent="0.25">
      <c r="AA3510" s="2"/>
      <c r="AF3510" s="2"/>
      <c r="AG3510" s="2"/>
      <c r="AH3510" s="2"/>
      <c r="AI3510" s="2"/>
    </row>
    <row r="3511" spans="27:35" x14ac:dyDescent="0.25">
      <c r="AA3511" s="2"/>
      <c r="AF3511" s="2"/>
      <c r="AG3511" s="2"/>
      <c r="AH3511" s="2"/>
      <c r="AI3511" s="2"/>
    </row>
    <row r="3512" spans="27:35" x14ac:dyDescent="0.25">
      <c r="AA3512" s="2"/>
      <c r="AF3512" s="2"/>
      <c r="AG3512" s="2"/>
      <c r="AH3512" s="2"/>
      <c r="AI3512" s="2"/>
    </row>
    <row r="3513" spans="27:35" x14ac:dyDescent="0.25">
      <c r="AA3513" s="2"/>
      <c r="AF3513" s="2"/>
      <c r="AG3513" s="2"/>
      <c r="AH3513" s="2"/>
      <c r="AI3513" s="2"/>
    </row>
    <row r="3514" spans="27:35" x14ac:dyDescent="0.25">
      <c r="AA3514" s="2"/>
      <c r="AF3514" s="2"/>
      <c r="AG3514" s="2"/>
      <c r="AH3514" s="2"/>
      <c r="AI3514" s="2"/>
    </row>
    <row r="3515" spans="27:35" x14ac:dyDescent="0.25">
      <c r="AA3515" s="2"/>
      <c r="AF3515" s="2"/>
      <c r="AG3515" s="2"/>
      <c r="AH3515" s="2"/>
      <c r="AI3515" s="2"/>
    </row>
    <row r="3516" spans="27:35" x14ac:dyDescent="0.25">
      <c r="AA3516" s="2"/>
      <c r="AF3516" s="2"/>
      <c r="AG3516" s="2"/>
      <c r="AH3516" s="2"/>
      <c r="AI3516" s="2"/>
    </row>
    <row r="3517" spans="27:35" x14ac:dyDescent="0.25">
      <c r="AA3517" s="2"/>
      <c r="AF3517" s="2"/>
      <c r="AG3517" s="2"/>
      <c r="AH3517" s="2"/>
      <c r="AI3517" s="2"/>
    </row>
    <row r="3518" spans="27:35" x14ac:dyDescent="0.25">
      <c r="AA3518" s="2"/>
      <c r="AF3518" s="2"/>
      <c r="AG3518" s="2"/>
      <c r="AH3518" s="2"/>
      <c r="AI3518" s="2"/>
    </row>
    <row r="3519" spans="27:35" x14ac:dyDescent="0.25">
      <c r="AA3519" s="2"/>
      <c r="AF3519" s="2"/>
      <c r="AG3519" s="2"/>
      <c r="AH3519" s="2"/>
      <c r="AI3519" s="2"/>
    </row>
    <row r="3520" spans="27:35" x14ac:dyDescent="0.25">
      <c r="AA3520" s="2"/>
      <c r="AF3520" s="2"/>
      <c r="AG3520" s="2"/>
      <c r="AH3520" s="2"/>
      <c r="AI3520" s="2"/>
    </row>
    <row r="3521" spans="27:35" x14ac:dyDescent="0.25">
      <c r="AA3521" s="2"/>
      <c r="AF3521" s="2"/>
      <c r="AG3521" s="2"/>
      <c r="AH3521" s="2"/>
      <c r="AI3521" s="2"/>
    </row>
    <row r="3522" spans="27:35" x14ac:dyDescent="0.25">
      <c r="AA3522" s="2"/>
      <c r="AF3522" s="2"/>
      <c r="AG3522" s="2"/>
      <c r="AH3522" s="2"/>
      <c r="AI3522" s="2"/>
    </row>
    <row r="3523" spans="27:35" x14ac:dyDescent="0.25">
      <c r="AA3523" s="2"/>
      <c r="AF3523" s="2"/>
      <c r="AG3523" s="2"/>
      <c r="AH3523" s="2"/>
      <c r="AI3523" s="2"/>
    </row>
    <row r="3524" spans="27:35" x14ac:dyDescent="0.25">
      <c r="AA3524" s="2"/>
      <c r="AF3524" s="2"/>
      <c r="AG3524" s="2"/>
      <c r="AH3524" s="2"/>
      <c r="AI3524" s="2"/>
    </row>
    <row r="3525" spans="27:35" x14ac:dyDescent="0.25">
      <c r="AA3525" s="2"/>
      <c r="AF3525" s="2"/>
      <c r="AG3525" s="2"/>
      <c r="AH3525" s="2"/>
      <c r="AI3525" s="2"/>
    </row>
    <row r="3526" spans="27:35" x14ac:dyDescent="0.25">
      <c r="AA3526" s="2"/>
      <c r="AF3526" s="2"/>
      <c r="AG3526" s="2"/>
      <c r="AH3526" s="2"/>
      <c r="AI3526" s="2"/>
    </row>
    <row r="3527" spans="27:35" x14ac:dyDescent="0.25">
      <c r="AA3527" s="2"/>
      <c r="AF3527" s="2"/>
      <c r="AG3527" s="2"/>
      <c r="AH3527" s="2"/>
      <c r="AI3527" s="2"/>
    </row>
    <row r="3528" spans="27:35" x14ac:dyDescent="0.25">
      <c r="AA3528" s="2"/>
      <c r="AF3528" s="2"/>
      <c r="AG3528" s="2"/>
      <c r="AH3528" s="2"/>
      <c r="AI3528" s="2"/>
    </row>
    <row r="3529" spans="27:35" x14ac:dyDescent="0.25">
      <c r="AA3529" s="2"/>
      <c r="AF3529" s="2"/>
      <c r="AG3529" s="2"/>
      <c r="AH3529" s="2"/>
      <c r="AI3529" s="2"/>
    </row>
    <row r="3530" spans="27:35" x14ac:dyDescent="0.25">
      <c r="AA3530" s="2"/>
      <c r="AF3530" s="2"/>
      <c r="AG3530" s="2"/>
      <c r="AH3530" s="2"/>
      <c r="AI3530" s="2"/>
    </row>
    <row r="3531" spans="27:35" x14ac:dyDescent="0.25">
      <c r="AA3531" s="2"/>
      <c r="AF3531" s="2"/>
      <c r="AG3531" s="2"/>
      <c r="AH3531" s="2"/>
      <c r="AI3531" s="2"/>
    </row>
    <row r="3532" spans="27:35" x14ac:dyDescent="0.25">
      <c r="AA3532" s="2"/>
      <c r="AF3532" s="2"/>
      <c r="AG3532" s="2"/>
      <c r="AH3532" s="2"/>
      <c r="AI3532" s="2"/>
    </row>
    <row r="3533" spans="27:35" x14ac:dyDescent="0.25">
      <c r="AA3533" s="2"/>
      <c r="AF3533" s="2"/>
      <c r="AG3533" s="2"/>
      <c r="AH3533" s="2"/>
      <c r="AI3533" s="2"/>
    </row>
    <row r="3534" spans="27:35" x14ac:dyDescent="0.25">
      <c r="AA3534" s="2"/>
      <c r="AF3534" s="2"/>
      <c r="AG3534" s="2"/>
      <c r="AH3534" s="2"/>
      <c r="AI3534" s="2"/>
    </row>
    <row r="3535" spans="27:35" x14ac:dyDescent="0.25">
      <c r="AA3535" s="2"/>
      <c r="AF3535" s="2"/>
      <c r="AG3535" s="2"/>
      <c r="AH3535" s="2"/>
      <c r="AI3535" s="2"/>
    </row>
    <row r="3536" spans="27:35" x14ac:dyDescent="0.25">
      <c r="AA3536" s="2"/>
      <c r="AF3536" s="2"/>
      <c r="AG3536" s="2"/>
      <c r="AH3536" s="2"/>
      <c r="AI3536" s="2"/>
    </row>
    <row r="3537" spans="27:35" x14ac:dyDescent="0.25">
      <c r="AA3537" s="2"/>
      <c r="AF3537" s="2"/>
      <c r="AG3537" s="2"/>
      <c r="AH3537" s="2"/>
      <c r="AI3537" s="2"/>
    </row>
    <row r="3538" spans="27:35" x14ac:dyDescent="0.25">
      <c r="AA3538" s="2"/>
      <c r="AF3538" s="2"/>
      <c r="AG3538" s="2"/>
      <c r="AH3538" s="2"/>
      <c r="AI3538" s="2"/>
    </row>
    <row r="3539" spans="27:35" x14ac:dyDescent="0.25">
      <c r="AA3539" s="2"/>
      <c r="AF3539" s="2"/>
      <c r="AG3539" s="2"/>
      <c r="AH3539" s="2"/>
      <c r="AI3539" s="2"/>
    </row>
    <row r="3540" spans="27:35" x14ac:dyDescent="0.25">
      <c r="AA3540" s="2"/>
      <c r="AF3540" s="2"/>
      <c r="AG3540" s="2"/>
      <c r="AH3540" s="2"/>
      <c r="AI3540" s="2"/>
    </row>
    <row r="3541" spans="27:35" x14ac:dyDescent="0.25">
      <c r="AA3541" s="2"/>
      <c r="AF3541" s="2"/>
      <c r="AG3541" s="2"/>
      <c r="AH3541" s="2"/>
      <c r="AI3541" s="2"/>
    </row>
    <row r="3542" spans="27:35" x14ac:dyDescent="0.25">
      <c r="AA3542" s="2"/>
      <c r="AF3542" s="2"/>
      <c r="AG3542" s="2"/>
      <c r="AH3542" s="2"/>
      <c r="AI3542" s="2"/>
    </row>
    <row r="3543" spans="27:35" x14ac:dyDescent="0.25">
      <c r="AA3543" s="2"/>
      <c r="AF3543" s="2"/>
      <c r="AG3543" s="2"/>
      <c r="AH3543" s="2"/>
      <c r="AI3543" s="2"/>
    </row>
    <row r="3544" spans="27:35" x14ac:dyDescent="0.25">
      <c r="AA3544" s="2"/>
      <c r="AF3544" s="2"/>
      <c r="AG3544" s="2"/>
      <c r="AH3544" s="2"/>
      <c r="AI3544" s="2"/>
    </row>
    <row r="3545" spans="27:35" x14ac:dyDescent="0.25">
      <c r="AA3545" s="2"/>
      <c r="AF3545" s="2"/>
      <c r="AG3545" s="2"/>
      <c r="AH3545" s="2"/>
      <c r="AI3545" s="2"/>
    </row>
    <row r="3546" spans="27:35" x14ac:dyDescent="0.25">
      <c r="AA3546" s="2"/>
      <c r="AF3546" s="2"/>
      <c r="AG3546" s="2"/>
      <c r="AH3546" s="2"/>
      <c r="AI3546" s="2"/>
    </row>
    <row r="3547" spans="27:35" x14ac:dyDescent="0.25">
      <c r="AA3547" s="2"/>
      <c r="AF3547" s="2"/>
      <c r="AG3547" s="2"/>
      <c r="AH3547" s="2"/>
      <c r="AI3547" s="2"/>
    </row>
    <row r="3548" spans="27:35" x14ac:dyDescent="0.25">
      <c r="AA3548" s="2"/>
      <c r="AF3548" s="2"/>
      <c r="AG3548" s="2"/>
      <c r="AH3548" s="2"/>
      <c r="AI3548" s="2"/>
    </row>
    <row r="3549" spans="27:35" x14ac:dyDescent="0.25">
      <c r="AA3549" s="2"/>
      <c r="AF3549" s="2"/>
      <c r="AG3549" s="2"/>
      <c r="AH3549" s="2"/>
      <c r="AI3549" s="2"/>
    </row>
    <row r="3550" spans="27:35" x14ac:dyDescent="0.25">
      <c r="AA3550" s="2"/>
      <c r="AF3550" s="2"/>
      <c r="AG3550" s="2"/>
      <c r="AH3550" s="2"/>
      <c r="AI3550" s="2"/>
    </row>
    <row r="3551" spans="27:35" x14ac:dyDescent="0.25">
      <c r="AA3551" s="2"/>
      <c r="AF3551" s="2"/>
      <c r="AG3551" s="2"/>
      <c r="AH3551" s="2"/>
      <c r="AI3551" s="2"/>
    </row>
    <row r="3552" spans="27:35" x14ac:dyDescent="0.25">
      <c r="AA3552" s="2"/>
      <c r="AF3552" s="2"/>
      <c r="AG3552" s="2"/>
      <c r="AH3552" s="2"/>
      <c r="AI3552" s="2"/>
    </row>
    <row r="3553" spans="27:35" x14ac:dyDescent="0.25">
      <c r="AA3553" s="2"/>
      <c r="AF3553" s="2"/>
      <c r="AG3553" s="2"/>
      <c r="AH3553" s="2"/>
      <c r="AI3553" s="2"/>
    </row>
    <row r="3554" spans="27:35" x14ac:dyDescent="0.25">
      <c r="AA3554" s="2"/>
      <c r="AF3554" s="2"/>
      <c r="AG3554" s="2"/>
      <c r="AH3554" s="2"/>
      <c r="AI3554" s="2"/>
    </row>
    <row r="3555" spans="27:35" x14ac:dyDescent="0.25">
      <c r="AA3555" s="2"/>
      <c r="AF3555" s="2"/>
      <c r="AG3555" s="2"/>
      <c r="AH3555" s="2"/>
      <c r="AI3555" s="2"/>
    </row>
    <row r="3556" spans="27:35" x14ac:dyDescent="0.25">
      <c r="AA3556" s="2"/>
      <c r="AF3556" s="2"/>
      <c r="AG3556" s="2"/>
      <c r="AH3556" s="2"/>
      <c r="AI3556" s="2"/>
    </row>
    <row r="3557" spans="27:35" x14ac:dyDescent="0.25">
      <c r="AA3557" s="2"/>
      <c r="AF3557" s="2"/>
      <c r="AG3557" s="2"/>
      <c r="AH3557" s="2"/>
      <c r="AI3557" s="2"/>
    </row>
    <row r="3558" spans="27:35" x14ac:dyDescent="0.25">
      <c r="AA3558" s="2"/>
      <c r="AF3558" s="2"/>
      <c r="AG3558" s="2"/>
      <c r="AH3558" s="2"/>
      <c r="AI3558" s="2"/>
    </row>
    <row r="3559" spans="27:35" x14ac:dyDescent="0.25">
      <c r="AA3559" s="2"/>
      <c r="AF3559" s="2"/>
      <c r="AG3559" s="2"/>
      <c r="AH3559" s="2"/>
      <c r="AI3559" s="2"/>
    </row>
    <row r="3560" spans="27:35" x14ac:dyDescent="0.25">
      <c r="AA3560" s="2"/>
      <c r="AF3560" s="2"/>
      <c r="AG3560" s="2"/>
      <c r="AH3560" s="2"/>
      <c r="AI3560" s="2"/>
    </row>
    <row r="3561" spans="27:35" x14ac:dyDescent="0.25">
      <c r="AA3561" s="2"/>
      <c r="AF3561" s="2"/>
      <c r="AG3561" s="2"/>
      <c r="AH3561" s="2"/>
      <c r="AI3561" s="2"/>
    </row>
    <row r="3562" spans="27:35" x14ac:dyDescent="0.25">
      <c r="AA3562" s="2"/>
      <c r="AF3562" s="2"/>
      <c r="AG3562" s="2"/>
      <c r="AH3562" s="2"/>
      <c r="AI3562" s="2"/>
    </row>
    <row r="3563" spans="27:35" x14ac:dyDescent="0.25">
      <c r="AA3563" s="2"/>
      <c r="AF3563" s="2"/>
      <c r="AG3563" s="2"/>
      <c r="AH3563" s="2"/>
      <c r="AI3563" s="2"/>
    </row>
    <row r="3564" spans="27:35" x14ac:dyDescent="0.25">
      <c r="AA3564" s="2"/>
      <c r="AF3564" s="2"/>
      <c r="AG3564" s="2"/>
      <c r="AH3564" s="2"/>
      <c r="AI3564" s="2"/>
    </row>
    <row r="3565" spans="27:35" x14ac:dyDescent="0.25">
      <c r="AA3565" s="2"/>
      <c r="AF3565" s="2"/>
      <c r="AG3565" s="2"/>
      <c r="AH3565" s="2"/>
      <c r="AI3565" s="2"/>
    </row>
    <row r="3566" spans="27:35" x14ac:dyDescent="0.25">
      <c r="AA3566" s="2"/>
      <c r="AF3566" s="2"/>
      <c r="AG3566" s="2"/>
      <c r="AH3566" s="2"/>
      <c r="AI3566" s="2"/>
    </row>
    <row r="3567" spans="27:35" x14ac:dyDescent="0.25">
      <c r="AA3567" s="2"/>
      <c r="AF3567" s="2"/>
      <c r="AG3567" s="2"/>
      <c r="AH3567" s="2"/>
      <c r="AI3567" s="2"/>
    </row>
    <row r="3568" spans="27:35" x14ac:dyDescent="0.25">
      <c r="AA3568" s="2"/>
      <c r="AF3568" s="2"/>
      <c r="AG3568" s="2"/>
      <c r="AH3568" s="2"/>
      <c r="AI3568" s="2"/>
    </row>
    <row r="3569" spans="27:35" x14ac:dyDescent="0.25">
      <c r="AA3569" s="2"/>
      <c r="AF3569" s="2"/>
      <c r="AG3569" s="2"/>
      <c r="AH3569" s="2"/>
      <c r="AI3569" s="2"/>
    </row>
    <row r="3570" spans="27:35" x14ac:dyDescent="0.25">
      <c r="AA3570" s="2"/>
      <c r="AF3570" s="2"/>
      <c r="AG3570" s="2"/>
      <c r="AH3570" s="2"/>
      <c r="AI3570" s="2"/>
    </row>
    <row r="3571" spans="27:35" x14ac:dyDescent="0.25">
      <c r="AA3571" s="2"/>
      <c r="AF3571" s="2"/>
      <c r="AG3571" s="2"/>
      <c r="AH3571" s="2"/>
      <c r="AI3571" s="2"/>
    </row>
    <row r="3572" spans="27:35" x14ac:dyDescent="0.25">
      <c r="AA3572" s="2"/>
      <c r="AF3572" s="2"/>
      <c r="AG3572" s="2"/>
      <c r="AH3572" s="2"/>
      <c r="AI3572" s="2"/>
    </row>
    <row r="3573" spans="27:35" x14ac:dyDescent="0.25">
      <c r="AA3573" s="2"/>
      <c r="AF3573" s="2"/>
      <c r="AG3573" s="2"/>
      <c r="AH3573" s="2"/>
      <c r="AI3573" s="2"/>
    </row>
    <row r="3574" spans="27:35" x14ac:dyDescent="0.25">
      <c r="AA3574" s="2"/>
      <c r="AF3574" s="2"/>
      <c r="AG3574" s="2"/>
      <c r="AH3574" s="2"/>
      <c r="AI3574" s="2"/>
    </row>
    <row r="3575" spans="27:35" x14ac:dyDescent="0.25">
      <c r="AA3575" s="2"/>
      <c r="AF3575" s="2"/>
      <c r="AG3575" s="2"/>
      <c r="AH3575" s="2"/>
      <c r="AI3575" s="2"/>
    </row>
    <row r="3576" spans="27:35" x14ac:dyDescent="0.25">
      <c r="AA3576" s="2"/>
      <c r="AF3576" s="2"/>
      <c r="AG3576" s="2"/>
      <c r="AH3576" s="2"/>
      <c r="AI3576" s="2"/>
    </row>
    <row r="3577" spans="27:35" x14ac:dyDescent="0.25">
      <c r="AA3577" s="2"/>
      <c r="AF3577" s="2"/>
      <c r="AG3577" s="2"/>
      <c r="AH3577" s="2"/>
      <c r="AI3577" s="2"/>
    </row>
    <row r="3578" spans="27:35" x14ac:dyDescent="0.25">
      <c r="AA3578" s="2"/>
      <c r="AF3578" s="2"/>
      <c r="AG3578" s="2"/>
      <c r="AH3578" s="2"/>
      <c r="AI3578" s="2"/>
    </row>
    <row r="3579" spans="27:35" x14ac:dyDescent="0.25">
      <c r="AA3579" s="2"/>
      <c r="AF3579" s="2"/>
      <c r="AG3579" s="2"/>
      <c r="AH3579" s="2"/>
      <c r="AI3579" s="2"/>
    </row>
    <row r="3580" spans="27:35" x14ac:dyDescent="0.25">
      <c r="AA3580" s="2"/>
      <c r="AF3580" s="2"/>
      <c r="AG3580" s="2"/>
      <c r="AH3580" s="2"/>
      <c r="AI3580" s="2"/>
    </row>
    <row r="3581" spans="27:35" x14ac:dyDescent="0.25">
      <c r="AA3581" s="2"/>
      <c r="AF3581" s="2"/>
      <c r="AG3581" s="2"/>
      <c r="AH3581" s="2"/>
      <c r="AI3581" s="2"/>
    </row>
    <row r="3582" spans="27:35" x14ac:dyDescent="0.25">
      <c r="AA3582" s="2"/>
      <c r="AF3582" s="2"/>
      <c r="AG3582" s="2"/>
      <c r="AH3582" s="2"/>
      <c r="AI3582" s="2"/>
    </row>
    <row r="3583" spans="27:35" x14ac:dyDescent="0.25">
      <c r="AA3583" s="2"/>
      <c r="AF3583" s="2"/>
      <c r="AG3583" s="2"/>
      <c r="AH3583" s="2"/>
      <c r="AI3583" s="2"/>
    </row>
    <row r="3584" spans="27:35" x14ac:dyDescent="0.25">
      <c r="AA3584" s="2"/>
      <c r="AF3584" s="2"/>
      <c r="AG3584" s="2"/>
      <c r="AH3584" s="2"/>
      <c r="AI3584" s="2"/>
    </row>
    <row r="3585" spans="27:35" x14ac:dyDescent="0.25">
      <c r="AA3585" s="2"/>
      <c r="AF3585" s="2"/>
      <c r="AG3585" s="2"/>
      <c r="AH3585" s="2"/>
      <c r="AI3585" s="2"/>
    </row>
    <row r="3586" spans="27:35" x14ac:dyDescent="0.25">
      <c r="AA3586" s="2"/>
      <c r="AF3586" s="2"/>
      <c r="AG3586" s="2"/>
      <c r="AH3586" s="2"/>
      <c r="AI3586" s="2"/>
    </row>
    <row r="3587" spans="27:35" x14ac:dyDescent="0.25">
      <c r="AA3587" s="2"/>
      <c r="AF3587" s="2"/>
      <c r="AG3587" s="2"/>
      <c r="AH3587" s="2"/>
      <c r="AI3587" s="2"/>
    </row>
    <row r="3588" spans="27:35" x14ac:dyDescent="0.25">
      <c r="AA3588" s="2"/>
      <c r="AF3588" s="2"/>
      <c r="AG3588" s="2"/>
      <c r="AH3588" s="2"/>
      <c r="AI3588" s="2"/>
    </row>
    <row r="3589" spans="27:35" x14ac:dyDescent="0.25">
      <c r="AA3589" s="2"/>
      <c r="AF3589" s="2"/>
      <c r="AG3589" s="2"/>
      <c r="AH3589" s="2"/>
      <c r="AI3589" s="2"/>
    </row>
    <row r="3590" spans="27:35" x14ac:dyDescent="0.25">
      <c r="AA3590" s="2"/>
      <c r="AF3590" s="2"/>
      <c r="AG3590" s="2"/>
      <c r="AH3590" s="2"/>
      <c r="AI3590" s="2"/>
    </row>
    <row r="3591" spans="27:35" x14ac:dyDescent="0.25">
      <c r="AA3591" s="2"/>
      <c r="AF3591" s="2"/>
      <c r="AG3591" s="2"/>
      <c r="AH3591" s="2"/>
      <c r="AI3591" s="2"/>
    </row>
    <row r="3592" spans="27:35" x14ac:dyDescent="0.25">
      <c r="AA3592" s="2"/>
      <c r="AF3592" s="2"/>
      <c r="AG3592" s="2"/>
      <c r="AH3592" s="2"/>
      <c r="AI3592" s="2"/>
    </row>
    <row r="3593" spans="27:35" x14ac:dyDescent="0.25">
      <c r="AA3593" s="2"/>
      <c r="AF3593" s="2"/>
      <c r="AG3593" s="2"/>
      <c r="AH3593" s="2"/>
      <c r="AI3593" s="2"/>
    </row>
    <row r="3594" spans="27:35" x14ac:dyDescent="0.25">
      <c r="AA3594" s="2"/>
      <c r="AF3594" s="2"/>
      <c r="AG3594" s="2"/>
      <c r="AH3594" s="2"/>
      <c r="AI3594" s="2"/>
    </row>
    <row r="3595" spans="27:35" x14ac:dyDescent="0.25">
      <c r="AA3595" s="2"/>
      <c r="AF3595" s="2"/>
      <c r="AG3595" s="2"/>
      <c r="AH3595" s="2"/>
      <c r="AI3595" s="2"/>
    </row>
    <row r="3596" spans="27:35" x14ac:dyDescent="0.25">
      <c r="AA3596" s="2"/>
      <c r="AF3596" s="2"/>
      <c r="AG3596" s="2"/>
      <c r="AH3596" s="2"/>
      <c r="AI3596" s="2"/>
    </row>
    <row r="3597" spans="27:35" x14ac:dyDescent="0.25">
      <c r="AA3597" s="2"/>
      <c r="AF3597" s="2"/>
      <c r="AG3597" s="2"/>
      <c r="AH3597" s="2"/>
      <c r="AI3597" s="2"/>
    </row>
    <row r="3598" spans="27:35" x14ac:dyDescent="0.25">
      <c r="AA3598" s="2"/>
      <c r="AF3598" s="2"/>
      <c r="AG3598" s="2"/>
      <c r="AH3598" s="2"/>
      <c r="AI3598" s="2"/>
    </row>
    <row r="3599" spans="27:35" x14ac:dyDescent="0.25">
      <c r="AA3599" s="2"/>
      <c r="AF3599" s="2"/>
      <c r="AG3599" s="2"/>
      <c r="AH3599" s="2"/>
      <c r="AI3599" s="2"/>
    </row>
    <row r="3600" spans="27:35" x14ac:dyDescent="0.25">
      <c r="AA3600" s="2"/>
      <c r="AF3600" s="2"/>
      <c r="AG3600" s="2"/>
      <c r="AH3600" s="2"/>
      <c r="AI3600" s="2"/>
    </row>
    <row r="3601" spans="27:35" x14ac:dyDescent="0.25">
      <c r="AA3601" s="2"/>
      <c r="AF3601" s="2"/>
      <c r="AG3601" s="2"/>
      <c r="AH3601" s="2"/>
      <c r="AI3601" s="2"/>
    </row>
    <row r="3602" spans="27:35" x14ac:dyDescent="0.25">
      <c r="AA3602" s="2"/>
      <c r="AF3602" s="2"/>
      <c r="AG3602" s="2"/>
      <c r="AH3602" s="2"/>
      <c r="AI3602" s="2"/>
    </row>
    <row r="3603" spans="27:35" x14ac:dyDescent="0.25">
      <c r="AA3603" s="2"/>
      <c r="AF3603" s="2"/>
      <c r="AG3603" s="2"/>
      <c r="AH3603" s="2"/>
      <c r="AI3603" s="2"/>
    </row>
    <row r="3604" spans="27:35" x14ac:dyDescent="0.25">
      <c r="AA3604" s="2"/>
      <c r="AF3604" s="2"/>
      <c r="AG3604" s="2"/>
      <c r="AH3604" s="2"/>
      <c r="AI3604" s="2"/>
    </row>
    <row r="3605" spans="27:35" x14ac:dyDescent="0.25">
      <c r="AA3605" s="2"/>
      <c r="AF3605" s="2"/>
      <c r="AG3605" s="2"/>
      <c r="AH3605" s="2"/>
      <c r="AI3605" s="2"/>
    </row>
    <row r="3606" spans="27:35" x14ac:dyDescent="0.25">
      <c r="AA3606" s="2"/>
      <c r="AF3606" s="2"/>
      <c r="AG3606" s="2"/>
      <c r="AH3606" s="2"/>
      <c r="AI3606" s="2"/>
    </row>
    <row r="3607" spans="27:35" x14ac:dyDescent="0.25">
      <c r="AA3607" s="2"/>
      <c r="AF3607" s="2"/>
      <c r="AG3607" s="2"/>
      <c r="AH3607" s="2"/>
      <c r="AI3607" s="2"/>
    </row>
    <row r="3608" spans="27:35" x14ac:dyDescent="0.25">
      <c r="AA3608" s="2"/>
      <c r="AF3608" s="2"/>
      <c r="AG3608" s="2"/>
      <c r="AH3608" s="2"/>
      <c r="AI3608" s="2"/>
    </row>
    <row r="3609" spans="27:35" x14ac:dyDescent="0.25">
      <c r="AA3609" s="2"/>
      <c r="AF3609" s="2"/>
      <c r="AG3609" s="2"/>
      <c r="AH3609" s="2"/>
      <c r="AI3609" s="2"/>
    </row>
    <row r="3610" spans="27:35" x14ac:dyDescent="0.25">
      <c r="AA3610" s="2"/>
      <c r="AF3610" s="2"/>
      <c r="AG3610" s="2"/>
      <c r="AH3610" s="2"/>
      <c r="AI3610" s="2"/>
    </row>
    <row r="3611" spans="27:35" x14ac:dyDescent="0.25">
      <c r="AA3611" s="2"/>
      <c r="AF3611" s="2"/>
      <c r="AG3611" s="2"/>
      <c r="AH3611" s="2"/>
      <c r="AI3611" s="2"/>
    </row>
    <row r="3612" spans="27:35" x14ac:dyDescent="0.25">
      <c r="AA3612" s="2"/>
      <c r="AF3612" s="2"/>
      <c r="AG3612" s="2"/>
      <c r="AH3612" s="2"/>
      <c r="AI3612" s="2"/>
    </row>
    <row r="3613" spans="27:35" x14ac:dyDescent="0.25">
      <c r="AA3613" s="2"/>
      <c r="AF3613" s="2"/>
      <c r="AG3613" s="2"/>
      <c r="AH3613" s="2"/>
      <c r="AI3613" s="2"/>
    </row>
    <row r="3614" spans="27:35" x14ac:dyDescent="0.25">
      <c r="AA3614" s="2"/>
      <c r="AF3614" s="2"/>
      <c r="AG3614" s="2"/>
      <c r="AH3614" s="2"/>
      <c r="AI3614" s="2"/>
    </row>
    <row r="3615" spans="27:35" x14ac:dyDescent="0.25">
      <c r="AA3615" s="2"/>
      <c r="AF3615" s="2"/>
      <c r="AG3615" s="2"/>
      <c r="AH3615" s="2"/>
      <c r="AI3615" s="2"/>
    </row>
    <row r="3616" spans="27:35" x14ac:dyDescent="0.25">
      <c r="AA3616" s="2"/>
      <c r="AF3616" s="2"/>
      <c r="AG3616" s="2"/>
      <c r="AH3616" s="2"/>
      <c r="AI3616" s="2"/>
    </row>
    <row r="3617" spans="27:35" x14ac:dyDescent="0.25">
      <c r="AA3617" s="2"/>
      <c r="AF3617" s="2"/>
      <c r="AG3617" s="2"/>
      <c r="AH3617" s="2"/>
      <c r="AI3617" s="2"/>
    </row>
    <row r="3618" spans="27:35" x14ac:dyDescent="0.25">
      <c r="AA3618" s="2"/>
      <c r="AF3618" s="2"/>
      <c r="AG3618" s="2"/>
      <c r="AH3618" s="2"/>
      <c r="AI3618" s="2"/>
    </row>
    <row r="3619" spans="27:35" x14ac:dyDescent="0.25">
      <c r="AA3619" s="2"/>
      <c r="AF3619" s="2"/>
      <c r="AG3619" s="2"/>
      <c r="AH3619" s="2"/>
      <c r="AI3619" s="2"/>
    </row>
    <row r="3620" spans="27:35" x14ac:dyDescent="0.25">
      <c r="AA3620" s="2"/>
      <c r="AF3620" s="2"/>
      <c r="AG3620" s="2"/>
      <c r="AH3620" s="2"/>
      <c r="AI3620" s="2"/>
    </row>
    <row r="3621" spans="27:35" x14ac:dyDescent="0.25">
      <c r="AA3621" s="2"/>
      <c r="AF3621" s="2"/>
      <c r="AG3621" s="2"/>
      <c r="AH3621" s="2"/>
      <c r="AI3621" s="2"/>
    </row>
    <row r="3622" spans="27:35" x14ac:dyDescent="0.25">
      <c r="AA3622" s="2"/>
      <c r="AF3622" s="2"/>
      <c r="AG3622" s="2"/>
      <c r="AH3622" s="2"/>
      <c r="AI3622" s="2"/>
    </row>
    <row r="3623" spans="27:35" x14ac:dyDescent="0.25">
      <c r="AA3623" s="2"/>
      <c r="AF3623" s="2"/>
      <c r="AG3623" s="2"/>
      <c r="AH3623" s="2"/>
      <c r="AI3623" s="2"/>
    </row>
    <row r="3624" spans="27:35" x14ac:dyDescent="0.25">
      <c r="AA3624" s="2"/>
      <c r="AF3624" s="2"/>
      <c r="AG3624" s="2"/>
      <c r="AH3624" s="2"/>
      <c r="AI3624" s="2"/>
    </row>
    <row r="3625" spans="27:35" x14ac:dyDescent="0.25">
      <c r="AA3625" s="2"/>
      <c r="AF3625" s="2"/>
      <c r="AG3625" s="2"/>
      <c r="AH3625" s="2"/>
      <c r="AI3625" s="2"/>
    </row>
    <row r="3626" spans="27:35" x14ac:dyDescent="0.25">
      <c r="AA3626" s="2"/>
      <c r="AF3626" s="2"/>
      <c r="AG3626" s="2"/>
      <c r="AH3626" s="2"/>
      <c r="AI3626" s="2"/>
    </row>
    <row r="3627" spans="27:35" x14ac:dyDescent="0.25">
      <c r="AA3627" s="2"/>
      <c r="AF3627" s="2"/>
      <c r="AG3627" s="2"/>
      <c r="AH3627" s="2"/>
      <c r="AI3627" s="2"/>
    </row>
    <row r="3628" spans="27:35" x14ac:dyDescent="0.25">
      <c r="AA3628" s="2"/>
      <c r="AF3628" s="2"/>
      <c r="AG3628" s="2"/>
      <c r="AH3628" s="2"/>
      <c r="AI3628" s="2"/>
    </row>
    <row r="3629" spans="27:35" x14ac:dyDescent="0.25">
      <c r="AA3629" s="2"/>
      <c r="AF3629" s="2"/>
      <c r="AG3629" s="2"/>
      <c r="AH3629" s="2"/>
      <c r="AI3629" s="2"/>
    </row>
    <row r="3630" spans="27:35" x14ac:dyDescent="0.25">
      <c r="AA3630" s="2"/>
      <c r="AF3630" s="2"/>
      <c r="AG3630" s="2"/>
      <c r="AH3630" s="2"/>
      <c r="AI3630" s="2"/>
    </row>
    <row r="3631" spans="27:35" x14ac:dyDescent="0.25">
      <c r="AA3631" s="2"/>
      <c r="AF3631" s="2"/>
      <c r="AG3631" s="2"/>
      <c r="AH3631" s="2"/>
      <c r="AI3631" s="2"/>
    </row>
    <row r="3632" spans="27:35" x14ac:dyDescent="0.25">
      <c r="AA3632" s="2"/>
      <c r="AF3632" s="2"/>
      <c r="AG3632" s="2"/>
      <c r="AH3632" s="2"/>
      <c r="AI3632" s="2"/>
    </row>
    <row r="3633" spans="27:35" x14ac:dyDescent="0.25">
      <c r="AA3633" s="2"/>
      <c r="AF3633" s="2"/>
      <c r="AG3633" s="2"/>
      <c r="AH3633" s="2"/>
      <c r="AI3633" s="2"/>
    </row>
    <row r="3634" spans="27:35" x14ac:dyDescent="0.25">
      <c r="AA3634" s="2"/>
      <c r="AF3634" s="2"/>
      <c r="AG3634" s="2"/>
      <c r="AH3634" s="2"/>
      <c r="AI3634" s="2"/>
    </row>
    <row r="3635" spans="27:35" x14ac:dyDescent="0.25">
      <c r="AA3635" s="2"/>
      <c r="AF3635" s="2"/>
      <c r="AG3635" s="2"/>
      <c r="AH3635" s="2"/>
      <c r="AI3635" s="2"/>
    </row>
    <row r="3636" spans="27:35" x14ac:dyDescent="0.25">
      <c r="AA3636" s="2"/>
      <c r="AF3636" s="2"/>
      <c r="AG3636" s="2"/>
      <c r="AH3636" s="2"/>
      <c r="AI3636" s="2"/>
    </row>
    <row r="3637" spans="27:35" x14ac:dyDescent="0.25">
      <c r="AA3637" s="2"/>
      <c r="AF3637" s="2"/>
      <c r="AG3637" s="2"/>
      <c r="AH3637" s="2"/>
      <c r="AI3637" s="2"/>
    </row>
    <row r="3638" spans="27:35" x14ac:dyDescent="0.25">
      <c r="AA3638" s="2"/>
      <c r="AF3638" s="2"/>
      <c r="AG3638" s="2"/>
      <c r="AH3638" s="2"/>
      <c r="AI3638" s="2"/>
    </row>
    <row r="3639" spans="27:35" x14ac:dyDescent="0.25">
      <c r="AA3639" s="2"/>
      <c r="AF3639" s="2"/>
      <c r="AG3639" s="2"/>
      <c r="AH3639" s="2"/>
      <c r="AI3639" s="2"/>
    </row>
    <row r="3640" spans="27:35" x14ac:dyDescent="0.25">
      <c r="AA3640" s="2"/>
      <c r="AF3640" s="2"/>
      <c r="AG3640" s="2"/>
      <c r="AH3640" s="2"/>
      <c r="AI3640" s="2"/>
    </row>
    <row r="3641" spans="27:35" x14ac:dyDescent="0.25">
      <c r="AA3641" s="2"/>
      <c r="AF3641" s="2"/>
      <c r="AG3641" s="2"/>
      <c r="AH3641" s="2"/>
      <c r="AI3641" s="2"/>
    </row>
    <row r="3642" spans="27:35" x14ac:dyDescent="0.25">
      <c r="AA3642" s="2"/>
      <c r="AF3642" s="2"/>
      <c r="AG3642" s="2"/>
      <c r="AH3642" s="2"/>
      <c r="AI3642" s="2"/>
    </row>
    <row r="3643" spans="27:35" x14ac:dyDescent="0.25">
      <c r="AA3643" s="2"/>
      <c r="AF3643" s="2"/>
      <c r="AG3643" s="2"/>
      <c r="AH3643" s="2"/>
      <c r="AI3643" s="2"/>
    </row>
    <row r="3644" spans="27:35" x14ac:dyDescent="0.25">
      <c r="AA3644" s="2"/>
      <c r="AF3644" s="2"/>
      <c r="AG3644" s="2"/>
      <c r="AH3644" s="2"/>
      <c r="AI3644" s="2"/>
    </row>
    <row r="3645" spans="27:35" x14ac:dyDescent="0.25">
      <c r="AA3645" s="2"/>
      <c r="AF3645" s="2"/>
      <c r="AG3645" s="2"/>
      <c r="AH3645" s="2"/>
      <c r="AI3645" s="2"/>
    </row>
    <row r="3646" spans="27:35" x14ac:dyDescent="0.25">
      <c r="AA3646" s="2"/>
      <c r="AF3646" s="2"/>
      <c r="AG3646" s="2"/>
      <c r="AH3646" s="2"/>
      <c r="AI3646" s="2"/>
    </row>
    <row r="3647" spans="27:35" x14ac:dyDescent="0.25">
      <c r="AA3647" s="2"/>
      <c r="AF3647" s="2"/>
      <c r="AG3647" s="2"/>
      <c r="AH3647" s="2"/>
      <c r="AI3647" s="2"/>
    </row>
    <row r="3648" spans="27:35" x14ac:dyDescent="0.25">
      <c r="AA3648" s="2"/>
      <c r="AF3648" s="2"/>
      <c r="AG3648" s="2"/>
      <c r="AH3648" s="2"/>
      <c r="AI3648" s="2"/>
    </row>
    <row r="3649" spans="27:35" x14ac:dyDescent="0.25">
      <c r="AA3649" s="2"/>
      <c r="AF3649" s="2"/>
      <c r="AG3649" s="2"/>
      <c r="AH3649" s="2"/>
      <c r="AI3649" s="2"/>
    </row>
    <row r="3650" spans="27:35" x14ac:dyDescent="0.25">
      <c r="AA3650" s="2"/>
      <c r="AF3650" s="2"/>
      <c r="AG3650" s="2"/>
      <c r="AH3650" s="2"/>
      <c r="AI3650" s="2"/>
    </row>
    <row r="3651" spans="27:35" x14ac:dyDescent="0.25">
      <c r="AA3651" s="2"/>
      <c r="AF3651" s="2"/>
      <c r="AG3651" s="2"/>
      <c r="AH3651" s="2"/>
      <c r="AI3651" s="2"/>
    </row>
    <row r="3652" spans="27:35" x14ac:dyDescent="0.25">
      <c r="AA3652" s="2"/>
      <c r="AF3652" s="2"/>
      <c r="AG3652" s="2"/>
      <c r="AH3652" s="2"/>
      <c r="AI3652" s="2"/>
    </row>
    <row r="3653" spans="27:35" x14ac:dyDescent="0.25">
      <c r="AA3653" s="2"/>
      <c r="AF3653" s="2"/>
      <c r="AG3653" s="2"/>
      <c r="AH3653" s="2"/>
      <c r="AI3653" s="2"/>
    </row>
    <row r="3654" spans="27:35" x14ac:dyDescent="0.25">
      <c r="AA3654" s="2"/>
      <c r="AF3654" s="2"/>
      <c r="AG3654" s="2"/>
      <c r="AH3654" s="2"/>
      <c r="AI3654" s="2"/>
    </row>
    <row r="3655" spans="27:35" x14ac:dyDescent="0.25">
      <c r="AA3655" s="2"/>
      <c r="AF3655" s="2"/>
      <c r="AG3655" s="2"/>
      <c r="AH3655" s="2"/>
      <c r="AI3655" s="2"/>
    </row>
    <row r="3656" spans="27:35" x14ac:dyDescent="0.25">
      <c r="AA3656" s="2"/>
      <c r="AF3656" s="2"/>
      <c r="AG3656" s="2"/>
      <c r="AH3656" s="2"/>
      <c r="AI3656" s="2"/>
    </row>
    <row r="3657" spans="27:35" x14ac:dyDescent="0.25">
      <c r="AA3657" s="2"/>
      <c r="AF3657" s="2"/>
      <c r="AG3657" s="2"/>
      <c r="AH3657" s="2"/>
      <c r="AI3657" s="2"/>
    </row>
    <row r="3658" spans="27:35" x14ac:dyDescent="0.25">
      <c r="AA3658" s="2"/>
      <c r="AF3658" s="2"/>
      <c r="AG3658" s="2"/>
      <c r="AH3658" s="2"/>
      <c r="AI3658" s="2"/>
    </row>
    <row r="3659" spans="27:35" x14ac:dyDescent="0.25">
      <c r="AA3659" s="2"/>
      <c r="AF3659" s="2"/>
      <c r="AG3659" s="2"/>
      <c r="AH3659" s="2"/>
      <c r="AI3659" s="2"/>
    </row>
    <row r="3660" spans="27:35" x14ac:dyDescent="0.25">
      <c r="AA3660" s="2"/>
      <c r="AF3660" s="2"/>
      <c r="AG3660" s="2"/>
      <c r="AH3660" s="2"/>
      <c r="AI3660" s="2"/>
    </row>
    <row r="3661" spans="27:35" x14ac:dyDescent="0.25">
      <c r="AA3661" s="2"/>
      <c r="AF3661" s="2"/>
      <c r="AG3661" s="2"/>
      <c r="AH3661" s="2"/>
      <c r="AI3661" s="2"/>
    </row>
    <row r="3662" spans="27:35" x14ac:dyDescent="0.25">
      <c r="AA3662" s="2"/>
      <c r="AF3662" s="2"/>
      <c r="AG3662" s="2"/>
      <c r="AH3662" s="2"/>
      <c r="AI3662" s="2"/>
    </row>
    <row r="3663" spans="27:35" x14ac:dyDescent="0.25">
      <c r="AA3663" s="2"/>
      <c r="AF3663" s="2"/>
      <c r="AG3663" s="2"/>
      <c r="AH3663" s="2"/>
      <c r="AI3663" s="2"/>
    </row>
    <row r="3664" spans="27:35" x14ac:dyDescent="0.25">
      <c r="AA3664" s="2"/>
      <c r="AF3664" s="2"/>
      <c r="AG3664" s="2"/>
      <c r="AH3664" s="2"/>
      <c r="AI3664" s="2"/>
    </row>
    <row r="3665" spans="27:35" x14ac:dyDescent="0.25">
      <c r="AA3665" s="2"/>
      <c r="AF3665" s="2"/>
      <c r="AG3665" s="2"/>
      <c r="AH3665" s="2"/>
      <c r="AI3665" s="2"/>
    </row>
    <row r="3666" spans="27:35" x14ac:dyDescent="0.25">
      <c r="AA3666" s="2"/>
      <c r="AF3666" s="2"/>
      <c r="AG3666" s="2"/>
      <c r="AH3666" s="2"/>
      <c r="AI3666" s="2"/>
    </row>
    <row r="3667" spans="27:35" x14ac:dyDescent="0.25">
      <c r="AA3667" s="2"/>
      <c r="AF3667" s="2"/>
      <c r="AG3667" s="2"/>
      <c r="AH3667" s="2"/>
      <c r="AI3667" s="2"/>
    </row>
    <row r="3668" spans="27:35" x14ac:dyDescent="0.25">
      <c r="AA3668" s="2"/>
      <c r="AF3668" s="2"/>
      <c r="AG3668" s="2"/>
      <c r="AH3668" s="2"/>
      <c r="AI3668" s="2"/>
    </row>
    <row r="3669" spans="27:35" x14ac:dyDescent="0.25">
      <c r="AA3669" s="2"/>
      <c r="AF3669" s="2"/>
      <c r="AG3669" s="2"/>
      <c r="AH3669" s="2"/>
      <c r="AI3669" s="2"/>
    </row>
    <row r="3670" spans="27:35" x14ac:dyDescent="0.25">
      <c r="AA3670" s="2"/>
      <c r="AF3670" s="2"/>
      <c r="AG3670" s="2"/>
      <c r="AH3670" s="2"/>
      <c r="AI3670" s="2"/>
    </row>
    <row r="3671" spans="27:35" x14ac:dyDescent="0.25">
      <c r="AA3671" s="2"/>
      <c r="AF3671" s="2"/>
      <c r="AG3671" s="2"/>
      <c r="AH3671" s="2"/>
      <c r="AI3671" s="2"/>
    </row>
    <row r="3672" spans="27:35" x14ac:dyDescent="0.25">
      <c r="AA3672" s="2"/>
      <c r="AF3672" s="2"/>
      <c r="AG3672" s="2"/>
      <c r="AH3672" s="2"/>
      <c r="AI3672" s="2"/>
    </row>
    <row r="3673" spans="27:35" x14ac:dyDescent="0.25">
      <c r="AA3673" s="2"/>
      <c r="AF3673" s="2"/>
      <c r="AG3673" s="2"/>
      <c r="AH3673" s="2"/>
      <c r="AI3673" s="2"/>
    </row>
    <row r="3674" spans="27:35" x14ac:dyDescent="0.25">
      <c r="AA3674" s="2"/>
      <c r="AF3674" s="2"/>
      <c r="AG3674" s="2"/>
      <c r="AH3674" s="2"/>
      <c r="AI3674" s="2"/>
    </row>
    <row r="3675" spans="27:35" x14ac:dyDescent="0.25">
      <c r="AA3675" s="2"/>
      <c r="AF3675" s="2"/>
      <c r="AG3675" s="2"/>
      <c r="AH3675" s="2"/>
      <c r="AI3675" s="2"/>
    </row>
    <row r="3676" spans="27:35" x14ac:dyDescent="0.25">
      <c r="AA3676" s="2"/>
      <c r="AF3676" s="2"/>
      <c r="AG3676" s="2"/>
      <c r="AH3676" s="2"/>
      <c r="AI3676" s="2"/>
    </row>
    <row r="3677" spans="27:35" x14ac:dyDescent="0.25">
      <c r="AA3677" s="2"/>
      <c r="AF3677" s="2"/>
      <c r="AG3677" s="2"/>
      <c r="AH3677" s="2"/>
      <c r="AI3677" s="2"/>
    </row>
    <row r="3678" spans="27:35" x14ac:dyDescent="0.25">
      <c r="AA3678" s="2"/>
      <c r="AF3678" s="2"/>
      <c r="AG3678" s="2"/>
      <c r="AH3678" s="2"/>
      <c r="AI3678" s="2"/>
    </row>
    <row r="3679" spans="27:35" x14ac:dyDescent="0.25">
      <c r="AA3679" s="2"/>
      <c r="AF3679" s="2"/>
      <c r="AG3679" s="2"/>
      <c r="AH3679" s="2"/>
      <c r="AI3679" s="2"/>
    </row>
    <row r="3680" spans="27:35" x14ac:dyDescent="0.25">
      <c r="AA3680" s="2"/>
      <c r="AF3680" s="2"/>
      <c r="AG3680" s="2"/>
      <c r="AH3680" s="2"/>
      <c r="AI3680" s="2"/>
    </row>
    <row r="3681" spans="27:35" x14ac:dyDescent="0.25">
      <c r="AA3681" s="2"/>
      <c r="AF3681" s="2"/>
      <c r="AG3681" s="2"/>
      <c r="AH3681" s="2"/>
      <c r="AI3681" s="2"/>
    </row>
    <row r="3682" spans="27:35" x14ac:dyDescent="0.25">
      <c r="AA3682" s="2"/>
      <c r="AF3682" s="2"/>
      <c r="AG3682" s="2"/>
      <c r="AH3682" s="2"/>
      <c r="AI3682" s="2"/>
    </row>
    <row r="3683" spans="27:35" x14ac:dyDescent="0.25">
      <c r="AA3683" s="2"/>
      <c r="AF3683" s="2"/>
      <c r="AG3683" s="2"/>
      <c r="AH3683" s="2"/>
      <c r="AI3683" s="2"/>
    </row>
    <row r="3684" spans="27:35" x14ac:dyDescent="0.25">
      <c r="AA3684" s="2"/>
      <c r="AF3684" s="2"/>
      <c r="AG3684" s="2"/>
      <c r="AH3684" s="2"/>
      <c r="AI3684" s="2"/>
    </row>
    <row r="3685" spans="27:35" x14ac:dyDescent="0.25">
      <c r="AA3685" s="2"/>
      <c r="AF3685" s="2"/>
      <c r="AG3685" s="2"/>
      <c r="AH3685" s="2"/>
      <c r="AI3685" s="2"/>
    </row>
    <row r="3686" spans="27:35" x14ac:dyDescent="0.25">
      <c r="AA3686" s="2"/>
      <c r="AF3686" s="2"/>
      <c r="AG3686" s="2"/>
      <c r="AH3686" s="2"/>
      <c r="AI3686" s="2"/>
    </row>
    <row r="3687" spans="27:35" x14ac:dyDescent="0.25">
      <c r="AA3687" s="2"/>
      <c r="AF3687" s="2"/>
      <c r="AG3687" s="2"/>
      <c r="AH3687" s="2"/>
      <c r="AI3687" s="2"/>
    </row>
    <row r="3688" spans="27:35" x14ac:dyDescent="0.25">
      <c r="AA3688" s="2"/>
      <c r="AF3688" s="2"/>
      <c r="AG3688" s="2"/>
      <c r="AH3688" s="2"/>
      <c r="AI3688" s="2"/>
    </row>
    <row r="3689" spans="27:35" x14ac:dyDescent="0.25">
      <c r="AA3689" s="2"/>
      <c r="AF3689" s="2"/>
      <c r="AG3689" s="2"/>
      <c r="AH3689" s="2"/>
      <c r="AI3689" s="2"/>
    </row>
    <row r="3690" spans="27:35" x14ac:dyDescent="0.25">
      <c r="AA3690" s="2"/>
      <c r="AF3690" s="2"/>
      <c r="AG3690" s="2"/>
      <c r="AH3690" s="2"/>
      <c r="AI3690" s="2"/>
    </row>
    <row r="3691" spans="27:35" x14ac:dyDescent="0.25">
      <c r="AA3691" s="2"/>
      <c r="AF3691" s="2"/>
      <c r="AG3691" s="2"/>
      <c r="AH3691" s="2"/>
      <c r="AI3691" s="2"/>
    </row>
    <row r="3692" spans="27:35" x14ac:dyDescent="0.25">
      <c r="AA3692" s="2"/>
      <c r="AF3692" s="2"/>
      <c r="AG3692" s="2"/>
      <c r="AH3692" s="2"/>
      <c r="AI3692" s="2"/>
    </row>
    <row r="3693" spans="27:35" x14ac:dyDescent="0.25">
      <c r="AA3693" s="2"/>
      <c r="AF3693" s="2"/>
      <c r="AG3693" s="2"/>
      <c r="AH3693" s="2"/>
      <c r="AI3693" s="2"/>
    </row>
    <row r="3694" spans="27:35" x14ac:dyDescent="0.25">
      <c r="AA3694" s="2"/>
      <c r="AF3694" s="2"/>
      <c r="AG3694" s="2"/>
      <c r="AH3694" s="2"/>
      <c r="AI3694" s="2"/>
    </row>
    <row r="3695" spans="27:35" x14ac:dyDescent="0.25">
      <c r="AA3695" s="2"/>
      <c r="AF3695" s="2"/>
      <c r="AG3695" s="2"/>
      <c r="AH3695" s="2"/>
      <c r="AI3695" s="2"/>
    </row>
    <row r="3696" spans="27:35" x14ac:dyDescent="0.25">
      <c r="AA3696" s="2"/>
      <c r="AF3696" s="2"/>
      <c r="AG3696" s="2"/>
      <c r="AH3696" s="2"/>
      <c r="AI3696" s="2"/>
    </row>
    <row r="3697" spans="27:35" x14ac:dyDescent="0.25">
      <c r="AA3697" s="2"/>
      <c r="AF3697" s="2"/>
      <c r="AG3697" s="2"/>
      <c r="AH3697" s="2"/>
      <c r="AI3697" s="2"/>
    </row>
    <row r="3698" spans="27:35" x14ac:dyDescent="0.25">
      <c r="AA3698" s="2"/>
      <c r="AF3698" s="2"/>
      <c r="AG3698" s="2"/>
      <c r="AH3698" s="2"/>
      <c r="AI3698" s="2"/>
    </row>
    <row r="3699" spans="27:35" x14ac:dyDescent="0.25">
      <c r="AA3699" s="2"/>
      <c r="AF3699" s="2"/>
      <c r="AG3699" s="2"/>
      <c r="AH3699" s="2"/>
      <c r="AI3699" s="2"/>
    </row>
    <row r="3700" spans="27:35" x14ac:dyDescent="0.25">
      <c r="AA3700" s="2"/>
      <c r="AF3700" s="2"/>
      <c r="AG3700" s="2"/>
      <c r="AH3700" s="2"/>
      <c r="AI3700" s="2"/>
    </row>
    <row r="3701" spans="27:35" x14ac:dyDescent="0.25">
      <c r="AA3701" s="2"/>
      <c r="AF3701" s="2"/>
      <c r="AG3701" s="2"/>
      <c r="AH3701" s="2"/>
      <c r="AI3701" s="2"/>
    </row>
    <row r="3702" spans="27:35" x14ac:dyDescent="0.25">
      <c r="AA3702" s="2"/>
      <c r="AF3702" s="2"/>
      <c r="AG3702" s="2"/>
      <c r="AH3702" s="2"/>
      <c r="AI3702" s="2"/>
    </row>
    <row r="3703" spans="27:35" x14ac:dyDescent="0.25">
      <c r="AA3703" s="2"/>
      <c r="AF3703" s="2"/>
      <c r="AG3703" s="2"/>
      <c r="AH3703" s="2"/>
      <c r="AI3703" s="2"/>
    </row>
    <row r="3704" spans="27:35" x14ac:dyDescent="0.25">
      <c r="AA3704" s="2"/>
      <c r="AF3704" s="2"/>
      <c r="AG3704" s="2"/>
      <c r="AH3704" s="2"/>
      <c r="AI3704" s="2"/>
    </row>
    <row r="3705" spans="27:35" x14ac:dyDescent="0.25">
      <c r="AA3705" s="2"/>
      <c r="AF3705" s="2"/>
      <c r="AG3705" s="2"/>
      <c r="AH3705" s="2"/>
      <c r="AI3705" s="2"/>
    </row>
    <row r="3706" spans="27:35" x14ac:dyDescent="0.25">
      <c r="AA3706" s="2"/>
      <c r="AF3706" s="2"/>
      <c r="AG3706" s="2"/>
      <c r="AH3706" s="2"/>
      <c r="AI3706" s="2"/>
    </row>
    <row r="3707" spans="27:35" x14ac:dyDescent="0.25">
      <c r="AA3707" s="2"/>
      <c r="AF3707" s="2"/>
      <c r="AG3707" s="2"/>
      <c r="AH3707" s="2"/>
      <c r="AI3707" s="2"/>
    </row>
    <row r="3708" spans="27:35" x14ac:dyDescent="0.25">
      <c r="AA3708" s="2"/>
      <c r="AF3708" s="2"/>
      <c r="AG3708" s="2"/>
      <c r="AH3708" s="2"/>
      <c r="AI3708" s="2"/>
    </row>
    <row r="3709" spans="27:35" x14ac:dyDescent="0.25">
      <c r="AA3709" s="2"/>
      <c r="AF3709" s="2"/>
      <c r="AG3709" s="2"/>
      <c r="AH3709" s="2"/>
      <c r="AI3709" s="2"/>
    </row>
    <row r="3710" spans="27:35" x14ac:dyDescent="0.25">
      <c r="AA3710" s="2"/>
      <c r="AF3710" s="2"/>
      <c r="AG3710" s="2"/>
      <c r="AH3710" s="2"/>
      <c r="AI3710" s="2"/>
    </row>
    <row r="3711" spans="27:35" x14ac:dyDescent="0.25">
      <c r="AA3711" s="2"/>
      <c r="AF3711" s="2"/>
      <c r="AG3711" s="2"/>
      <c r="AH3711" s="2"/>
      <c r="AI3711" s="2"/>
    </row>
    <row r="3712" spans="27:35" x14ac:dyDescent="0.25">
      <c r="AA3712" s="2"/>
      <c r="AF3712" s="2"/>
      <c r="AG3712" s="2"/>
      <c r="AH3712" s="2"/>
      <c r="AI3712" s="2"/>
    </row>
    <row r="3713" spans="27:35" x14ac:dyDescent="0.25">
      <c r="AA3713" s="2"/>
      <c r="AF3713" s="2"/>
      <c r="AG3713" s="2"/>
      <c r="AH3713" s="2"/>
      <c r="AI3713" s="2"/>
    </row>
    <row r="3714" spans="27:35" x14ac:dyDescent="0.25">
      <c r="AA3714" s="2"/>
      <c r="AF3714" s="2"/>
      <c r="AG3714" s="2"/>
      <c r="AH3714" s="2"/>
      <c r="AI3714" s="2"/>
    </row>
    <row r="3715" spans="27:35" x14ac:dyDescent="0.25">
      <c r="AA3715" s="2"/>
      <c r="AF3715" s="2"/>
      <c r="AG3715" s="2"/>
      <c r="AH3715" s="2"/>
      <c r="AI3715" s="2"/>
    </row>
    <row r="3716" spans="27:35" x14ac:dyDescent="0.25">
      <c r="AA3716" s="2"/>
      <c r="AF3716" s="2"/>
      <c r="AG3716" s="2"/>
      <c r="AH3716" s="2"/>
      <c r="AI3716" s="2"/>
    </row>
    <row r="3717" spans="27:35" x14ac:dyDescent="0.25">
      <c r="AA3717" s="2"/>
      <c r="AF3717" s="2"/>
      <c r="AG3717" s="2"/>
      <c r="AH3717" s="2"/>
      <c r="AI3717" s="2"/>
    </row>
    <row r="3718" spans="27:35" x14ac:dyDescent="0.25">
      <c r="AA3718" s="2"/>
      <c r="AF3718" s="2"/>
      <c r="AG3718" s="2"/>
      <c r="AH3718" s="2"/>
      <c r="AI3718" s="2"/>
    </row>
    <row r="3719" spans="27:35" x14ac:dyDescent="0.25">
      <c r="AA3719" s="2"/>
      <c r="AF3719" s="2"/>
      <c r="AG3719" s="2"/>
      <c r="AH3719" s="2"/>
      <c r="AI3719" s="2"/>
    </row>
    <row r="3720" spans="27:35" x14ac:dyDescent="0.25">
      <c r="AA3720" s="2"/>
      <c r="AF3720" s="2"/>
      <c r="AG3720" s="2"/>
      <c r="AH3720" s="2"/>
      <c r="AI3720" s="2"/>
    </row>
    <row r="3721" spans="27:35" x14ac:dyDescent="0.25">
      <c r="AA3721" s="2"/>
      <c r="AF3721" s="2"/>
      <c r="AG3721" s="2"/>
      <c r="AH3721" s="2"/>
      <c r="AI3721" s="2"/>
    </row>
    <row r="3722" spans="27:35" x14ac:dyDescent="0.25">
      <c r="AA3722" s="2"/>
      <c r="AF3722" s="2"/>
      <c r="AG3722" s="2"/>
      <c r="AH3722" s="2"/>
      <c r="AI3722" s="2"/>
    </row>
    <row r="3723" spans="27:35" x14ac:dyDescent="0.25">
      <c r="AA3723" s="2"/>
      <c r="AF3723" s="2"/>
      <c r="AG3723" s="2"/>
      <c r="AH3723" s="2"/>
      <c r="AI3723" s="2"/>
    </row>
    <row r="3724" spans="27:35" x14ac:dyDescent="0.25">
      <c r="AA3724" s="2"/>
      <c r="AF3724" s="2"/>
      <c r="AG3724" s="2"/>
      <c r="AH3724" s="2"/>
      <c r="AI3724" s="2"/>
    </row>
    <row r="3725" spans="27:35" x14ac:dyDescent="0.25">
      <c r="AA3725" s="2"/>
      <c r="AF3725" s="2"/>
      <c r="AG3725" s="2"/>
      <c r="AH3725" s="2"/>
      <c r="AI3725" s="2"/>
    </row>
    <row r="3726" spans="27:35" x14ac:dyDescent="0.25">
      <c r="AA3726" s="2"/>
      <c r="AF3726" s="2"/>
      <c r="AG3726" s="2"/>
      <c r="AH3726" s="2"/>
      <c r="AI3726" s="2"/>
    </row>
    <row r="3727" spans="27:35" x14ac:dyDescent="0.25">
      <c r="AA3727" s="2"/>
      <c r="AF3727" s="2"/>
      <c r="AG3727" s="2"/>
      <c r="AH3727" s="2"/>
      <c r="AI3727" s="2"/>
    </row>
    <row r="3728" spans="27:35" x14ac:dyDescent="0.25">
      <c r="AA3728" s="2"/>
      <c r="AF3728" s="2"/>
      <c r="AG3728" s="2"/>
      <c r="AH3728" s="2"/>
      <c r="AI3728" s="2"/>
    </row>
    <row r="3729" spans="27:35" x14ac:dyDescent="0.25">
      <c r="AA3729" s="2"/>
      <c r="AF3729" s="2"/>
      <c r="AG3729" s="2"/>
      <c r="AH3729" s="2"/>
      <c r="AI3729" s="2"/>
    </row>
    <row r="3730" spans="27:35" x14ac:dyDescent="0.25">
      <c r="AA3730" s="2"/>
      <c r="AF3730" s="2"/>
      <c r="AG3730" s="2"/>
      <c r="AH3730" s="2"/>
      <c r="AI3730" s="2"/>
    </row>
    <row r="3731" spans="27:35" x14ac:dyDescent="0.25">
      <c r="AA3731" s="2"/>
      <c r="AF3731" s="2"/>
      <c r="AG3731" s="2"/>
      <c r="AH3731" s="2"/>
      <c r="AI3731" s="2"/>
    </row>
    <row r="3732" spans="27:35" x14ac:dyDescent="0.25">
      <c r="AA3732" s="2"/>
      <c r="AF3732" s="2"/>
      <c r="AG3732" s="2"/>
      <c r="AH3732" s="2"/>
      <c r="AI3732" s="2"/>
    </row>
    <row r="3733" spans="27:35" x14ac:dyDescent="0.25">
      <c r="AA3733" s="2"/>
      <c r="AF3733" s="2"/>
      <c r="AG3733" s="2"/>
      <c r="AH3733" s="2"/>
      <c r="AI3733" s="2"/>
    </row>
    <row r="3734" spans="27:35" x14ac:dyDescent="0.25">
      <c r="AA3734" s="2"/>
      <c r="AF3734" s="2"/>
      <c r="AG3734" s="2"/>
      <c r="AH3734" s="2"/>
      <c r="AI3734" s="2"/>
    </row>
    <row r="3735" spans="27:35" x14ac:dyDescent="0.25">
      <c r="AA3735" s="2"/>
      <c r="AF3735" s="2"/>
      <c r="AG3735" s="2"/>
      <c r="AH3735" s="2"/>
      <c r="AI3735" s="2"/>
    </row>
    <row r="3736" spans="27:35" x14ac:dyDescent="0.25">
      <c r="AA3736" s="2"/>
      <c r="AF3736" s="2"/>
      <c r="AG3736" s="2"/>
      <c r="AH3736" s="2"/>
      <c r="AI3736" s="2"/>
    </row>
    <row r="3737" spans="27:35" x14ac:dyDescent="0.25">
      <c r="AA3737" s="2"/>
      <c r="AF3737" s="2"/>
      <c r="AG3737" s="2"/>
      <c r="AH3737" s="2"/>
      <c r="AI3737" s="2"/>
    </row>
    <row r="3738" spans="27:35" x14ac:dyDescent="0.25">
      <c r="AA3738" s="2"/>
      <c r="AF3738" s="2"/>
      <c r="AG3738" s="2"/>
      <c r="AH3738" s="2"/>
      <c r="AI3738" s="2"/>
    </row>
    <row r="3739" spans="27:35" x14ac:dyDescent="0.25">
      <c r="AA3739" s="2"/>
      <c r="AF3739" s="2"/>
      <c r="AG3739" s="2"/>
      <c r="AH3739" s="2"/>
      <c r="AI3739" s="2"/>
    </row>
    <row r="3740" spans="27:35" x14ac:dyDescent="0.25">
      <c r="AA3740" s="2"/>
      <c r="AF3740" s="2"/>
      <c r="AG3740" s="2"/>
      <c r="AH3740" s="2"/>
      <c r="AI3740" s="2"/>
    </row>
    <row r="3741" spans="27:35" x14ac:dyDescent="0.25">
      <c r="AA3741" s="2"/>
      <c r="AF3741" s="2"/>
      <c r="AG3741" s="2"/>
      <c r="AH3741" s="2"/>
      <c r="AI3741" s="2"/>
    </row>
    <row r="3742" spans="27:35" x14ac:dyDescent="0.25">
      <c r="AA3742" s="2"/>
      <c r="AF3742" s="2"/>
      <c r="AG3742" s="2"/>
      <c r="AH3742" s="2"/>
      <c r="AI3742" s="2"/>
    </row>
    <row r="3743" spans="27:35" x14ac:dyDescent="0.25">
      <c r="AA3743" s="2"/>
      <c r="AF3743" s="2"/>
      <c r="AG3743" s="2"/>
      <c r="AH3743" s="2"/>
      <c r="AI3743" s="2"/>
    </row>
    <row r="3744" spans="27:35" x14ac:dyDescent="0.25">
      <c r="AA3744" s="2"/>
      <c r="AF3744" s="2"/>
      <c r="AG3744" s="2"/>
      <c r="AH3744" s="2"/>
      <c r="AI3744" s="2"/>
    </row>
    <row r="3745" spans="27:35" x14ac:dyDescent="0.25">
      <c r="AA3745" s="2"/>
      <c r="AF3745" s="2"/>
      <c r="AG3745" s="2"/>
      <c r="AH3745" s="2"/>
      <c r="AI3745" s="2"/>
    </row>
    <row r="3746" spans="27:35" x14ac:dyDescent="0.25">
      <c r="AA3746" s="2"/>
      <c r="AF3746" s="2"/>
      <c r="AG3746" s="2"/>
      <c r="AH3746" s="2"/>
      <c r="AI3746" s="2"/>
    </row>
    <row r="3747" spans="27:35" x14ac:dyDescent="0.25">
      <c r="AA3747" s="2"/>
      <c r="AF3747" s="2"/>
      <c r="AG3747" s="2"/>
      <c r="AH3747" s="2"/>
      <c r="AI3747" s="2"/>
    </row>
    <row r="3748" spans="27:35" x14ac:dyDescent="0.25">
      <c r="AA3748" s="2"/>
      <c r="AF3748" s="2"/>
      <c r="AG3748" s="2"/>
      <c r="AH3748" s="2"/>
      <c r="AI3748" s="2"/>
    </row>
    <row r="3749" spans="27:35" x14ac:dyDescent="0.25">
      <c r="AA3749" s="2"/>
      <c r="AF3749" s="2"/>
      <c r="AG3749" s="2"/>
      <c r="AH3749" s="2"/>
      <c r="AI3749" s="2"/>
    </row>
    <row r="3750" spans="27:35" x14ac:dyDescent="0.25">
      <c r="AA3750" s="2"/>
      <c r="AF3750" s="2"/>
      <c r="AG3750" s="2"/>
      <c r="AH3750" s="2"/>
      <c r="AI3750" s="2"/>
    </row>
    <row r="3751" spans="27:35" x14ac:dyDescent="0.25">
      <c r="AA3751" s="2"/>
      <c r="AF3751" s="2"/>
      <c r="AG3751" s="2"/>
      <c r="AH3751" s="2"/>
      <c r="AI3751" s="2"/>
    </row>
    <row r="3752" spans="27:35" x14ac:dyDescent="0.25">
      <c r="AA3752" s="2"/>
      <c r="AF3752" s="2"/>
      <c r="AG3752" s="2"/>
      <c r="AH3752" s="2"/>
      <c r="AI3752" s="2"/>
    </row>
    <row r="3753" spans="27:35" x14ac:dyDescent="0.25">
      <c r="AA3753" s="2"/>
      <c r="AF3753" s="2"/>
      <c r="AG3753" s="2"/>
      <c r="AH3753" s="2"/>
      <c r="AI3753" s="2"/>
    </row>
    <row r="3754" spans="27:35" x14ac:dyDescent="0.25">
      <c r="AA3754" s="2"/>
      <c r="AF3754" s="2"/>
      <c r="AG3754" s="2"/>
      <c r="AH3754" s="2"/>
      <c r="AI3754" s="2"/>
    </row>
    <row r="3755" spans="27:35" x14ac:dyDescent="0.25">
      <c r="AA3755" s="2"/>
      <c r="AF3755" s="2"/>
      <c r="AG3755" s="2"/>
      <c r="AH3755" s="2"/>
      <c r="AI3755" s="2"/>
    </row>
    <row r="3756" spans="27:35" x14ac:dyDescent="0.25">
      <c r="AA3756" s="2"/>
      <c r="AF3756" s="2"/>
      <c r="AG3756" s="2"/>
      <c r="AH3756" s="2"/>
      <c r="AI3756" s="2"/>
    </row>
    <row r="3757" spans="27:35" x14ac:dyDescent="0.25">
      <c r="AA3757" s="2"/>
      <c r="AF3757" s="2"/>
      <c r="AG3757" s="2"/>
      <c r="AH3757" s="2"/>
      <c r="AI3757" s="2"/>
    </row>
    <row r="3758" spans="27:35" x14ac:dyDescent="0.25">
      <c r="AA3758" s="2"/>
      <c r="AF3758" s="2"/>
      <c r="AG3758" s="2"/>
      <c r="AH3758" s="2"/>
      <c r="AI3758" s="2"/>
    </row>
    <row r="3759" spans="27:35" x14ac:dyDescent="0.25">
      <c r="AA3759" s="2"/>
      <c r="AF3759" s="2"/>
      <c r="AG3759" s="2"/>
      <c r="AH3759" s="2"/>
      <c r="AI3759" s="2"/>
    </row>
    <row r="3760" spans="27:35" x14ac:dyDescent="0.25">
      <c r="AA3760" s="2"/>
      <c r="AF3760" s="2"/>
      <c r="AG3760" s="2"/>
      <c r="AH3760" s="2"/>
      <c r="AI3760" s="2"/>
    </row>
    <row r="3761" spans="27:35" x14ac:dyDescent="0.25">
      <c r="AA3761" s="2"/>
      <c r="AF3761" s="2"/>
      <c r="AG3761" s="2"/>
      <c r="AH3761" s="2"/>
      <c r="AI3761" s="2"/>
    </row>
    <row r="3762" spans="27:35" x14ac:dyDescent="0.25">
      <c r="AA3762" s="2"/>
      <c r="AF3762" s="2"/>
      <c r="AG3762" s="2"/>
      <c r="AH3762" s="2"/>
      <c r="AI3762" s="2"/>
    </row>
    <row r="3763" spans="27:35" x14ac:dyDescent="0.25">
      <c r="AA3763" s="2"/>
      <c r="AF3763" s="2"/>
      <c r="AG3763" s="2"/>
      <c r="AH3763" s="2"/>
      <c r="AI3763" s="2"/>
    </row>
    <row r="3764" spans="27:35" x14ac:dyDescent="0.25">
      <c r="AA3764" s="2"/>
      <c r="AF3764" s="2"/>
      <c r="AG3764" s="2"/>
      <c r="AH3764" s="2"/>
      <c r="AI3764" s="2"/>
    </row>
    <row r="3765" spans="27:35" x14ac:dyDescent="0.25">
      <c r="AA3765" s="2"/>
      <c r="AF3765" s="2"/>
      <c r="AG3765" s="2"/>
      <c r="AH3765" s="2"/>
      <c r="AI3765" s="2"/>
    </row>
    <row r="3766" spans="27:35" x14ac:dyDescent="0.25">
      <c r="AA3766" s="2"/>
      <c r="AF3766" s="2"/>
      <c r="AG3766" s="2"/>
      <c r="AH3766" s="2"/>
      <c r="AI3766" s="2"/>
    </row>
    <row r="3767" spans="27:35" x14ac:dyDescent="0.25">
      <c r="AA3767" s="2"/>
      <c r="AF3767" s="2"/>
      <c r="AG3767" s="2"/>
      <c r="AH3767" s="2"/>
      <c r="AI3767" s="2"/>
    </row>
    <row r="3768" spans="27:35" x14ac:dyDescent="0.25">
      <c r="AA3768" s="2"/>
      <c r="AF3768" s="2"/>
      <c r="AG3768" s="2"/>
      <c r="AH3768" s="2"/>
      <c r="AI3768" s="2"/>
    </row>
    <row r="3769" spans="27:35" x14ac:dyDescent="0.25">
      <c r="AA3769" s="2"/>
      <c r="AF3769" s="2"/>
      <c r="AG3769" s="2"/>
      <c r="AH3769" s="2"/>
      <c r="AI3769" s="2"/>
    </row>
    <row r="3770" spans="27:35" x14ac:dyDescent="0.25">
      <c r="AA3770" s="2"/>
      <c r="AF3770" s="2"/>
      <c r="AG3770" s="2"/>
      <c r="AH3770" s="2"/>
      <c r="AI3770" s="2"/>
    </row>
    <row r="3771" spans="27:35" x14ac:dyDescent="0.25">
      <c r="AA3771" s="2"/>
      <c r="AF3771" s="2"/>
      <c r="AG3771" s="2"/>
      <c r="AH3771" s="2"/>
      <c r="AI3771" s="2"/>
    </row>
    <row r="3772" spans="27:35" x14ac:dyDescent="0.25">
      <c r="AA3772" s="2"/>
      <c r="AF3772" s="2"/>
      <c r="AG3772" s="2"/>
      <c r="AH3772" s="2"/>
      <c r="AI3772" s="2"/>
    </row>
    <row r="3773" spans="27:35" x14ac:dyDescent="0.25">
      <c r="AA3773" s="2"/>
      <c r="AF3773" s="2"/>
      <c r="AG3773" s="2"/>
      <c r="AH3773" s="2"/>
      <c r="AI3773" s="2"/>
    </row>
    <row r="3774" spans="27:35" x14ac:dyDescent="0.25">
      <c r="AA3774" s="2"/>
      <c r="AF3774" s="2"/>
      <c r="AG3774" s="2"/>
      <c r="AH3774" s="2"/>
      <c r="AI3774" s="2"/>
    </row>
    <row r="3775" spans="27:35" x14ac:dyDescent="0.25">
      <c r="AA3775" s="2"/>
      <c r="AF3775" s="2"/>
      <c r="AG3775" s="2"/>
      <c r="AH3775" s="2"/>
      <c r="AI3775" s="2"/>
    </row>
    <row r="3776" spans="27:35" x14ac:dyDescent="0.25">
      <c r="AA3776" s="2"/>
      <c r="AF3776" s="2"/>
      <c r="AG3776" s="2"/>
      <c r="AH3776" s="2"/>
      <c r="AI3776" s="2"/>
    </row>
    <row r="3777" spans="27:35" x14ac:dyDescent="0.25">
      <c r="AA3777" s="2"/>
      <c r="AF3777" s="2"/>
      <c r="AG3777" s="2"/>
      <c r="AH3777" s="2"/>
      <c r="AI3777" s="2"/>
    </row>
    <row r="3778" spans="27:35" x14ac:dyDescent="0.25">
      <c r="AA3778" s="2"/>
      <c r="AF3778" s="2"/>
      <c r="AG3778" s="2"/>
      <c r="AH3778" s="2"/>
      <c r="AI3778" s="2"/>
    </row>
    <row r="3779" spans="27:35" x14ac:dyDescent="0.25">
      <c r="AA3779" s="2"/>
      <c r="AF3779" s="2"/>
      <c r="AG3779" s="2"/>
      <c r="AH3779" s="2"/>
      <c r="AI3779" s="2"/>
    </row>
    <row r="3780" spans="27:35" x14ac:dyDescent="0.25">
      <c r="AA3780" s="2"/>
      <c r="AF3780" s="2"/>
      <c r="AG3780" s="2"/>
      <c r="AH3780" s="2"/>
      <c r="AI3780" s="2"/>
    </row>
    <row r="3781" spans="27:35" x14ac:dyDescent="0.25">
      <c r="AA3781" s="2"/>
      <c r="AF3781" s="2"/>
      <c r="AG3781" s="2"/>
      <c r="AH3781" s="2"/>
      <c r="AI3781" s="2"/>
    </row>
    <row r="3782" spans="27:35" x14ac:dyDescent="0.25">
      <c r="AA3782" s="2"/>
      <c r="AF3782" s="2"/>
      <c r="AG3782" s="2"/>
      <c r="AH3782" s="2"/>
      <c r="AI3782" s="2"/>
    </row>
    <row r="3783" spans="27:35" x14ac:dyDescent="0.25">
      <c r="AA3783" s="2"/>
      <c r="AF3783" s="2"/>
      <c r="AG3783" s="2"/>
      <c r="AH3783" s="2"/>
      <c r="AI3783" s="2"/>
    </row>
    <row r="3784" spans="27:35" x14ac:dyDescent="0.25">
      <c r="AA3784" s="2"/>
      <c r="AF3784" s="2"/>
      <c r="AG3784" s="2"/>
      <c r="AH3784" s="2"/>
      <c r="AI3784" s="2"/>
    </row>
    <row r="3785" spans="27:35" x14ac:dyDescent="0.25">
      <c r="AA3785" s="2"/>
      <c r="AF3785" s="2"/>
      <c r="AG3785" s="2"/>
      <c r="AH3785" s="2"/>
      <c r="AI3785" s="2"/>
    </row>
    <row r="3786" spans="27:35" x14ac:dyDescent="0.25">
      <c r="AA3786" s="2"/>
      <c r="AF3786" s="2"/>
      <c r="AG3786" s="2"/>
      <c r="AH3786" s="2"/>
      <c r="AI3786" s="2"/>
    </row>
    <row r="3787" spans="27:35" x14ac:dyDescent="0.25">
      <c r="AA3787" s="2"/>
      <c r="AF3787" s="2"/>
      <c r="AG3787" s="2"/>
      <c r="AH3787" s="2"/>
      <c r="AI3787" s="2"/>
    </row>
    <row r="3788" spans="27:35" x14ac:dyDescent="0.25">
      <c r="AA3788" s="2"/>
      <c r="AF3788" s="2"/>
      <c r="AG3788" s="2"/>
      <c r="AH3788" s="2"/>
      <c r="AI3788" s="2"/>
    </row>
    <row r="3789" spans="27:35" x14ac:dyDescent="0.25">
      <c r="AA3789" s="2"/>
      <c r="AF3789" s="2"/>
      <c r="AG3789" s="2"/>
      <c r="AH3789" s="2"/>
      <c r="AI3789" s="2"/>
    </row>
    <row r="3790" spans="27:35" x14ac:dyDescent="0.25">
      <c r="AA3790" s="2"/>
      <c r="AF3790" s="2"/>
      <c r="AG3790" s="2"/>
      <c r="AH3790" s="2"/>
      <c r="AI3790" s="2"/>
    </row>
    <row r="3791" spans="27:35" x14ac:dyDescent="0.25">
      <c r="AA3791" s="2"/>
      <c r="AF3791" s="2"/>
      <c r="AG3791" s="2"/>
      <c r="AH3791" s="2"/>
      <c r="AI3791" s="2"/>
    </row>
    <row r="3792" spans="27:35" x14ac:dyDescent="0.25">
      <c r="AA3792" s="2"/>
      <c r="AF3792" s="2"/>
      <c r="AG3792" s="2"/>
      <c r="AH3792" s="2"/>
      <c r="AI3792" s="2"/>
    </row>
    <row r="3793" spans="27:35" x14ac:dyDescent="0.25">
      <c r="AA3793" s="2"/>
      <c r="AF3793" s="2"/>
      <c r="AG3793" s="2"/>
      <c r="AH3793" s="2"/>
      <c r="AI3793" s="2"/>
    </row>
    <row r="3794" spans="27:35" x14ac:dyDescent="0.25">
      <c r="AA3794" s="2"/>
      <c r="AF3794" s="2"/>
      <c r="AG3794" s="2"/>
      <c r="AH3794" s="2"/>
      <c r="AI3794" s="2"/>
    </row>
    <row r="3795" spans="27:35" x14ac:dyDescent="0.25">
      <c r="AA3795" s="2"/>
      <c r="AF3795" s="2"/>
      <c r="AG3795" s="2"/>
      <c r="AH3795" s="2"/>
      <c r="AI3795" s="2"/>
    </row>
    <row r="3796" spans="27:35" x14ac:dyDescent="0.25">
      <c r="AA3796" s="2"/>
      <c r="AF3796" s="2"/>
      <c r="AG3796" s="2"/>
      <c r="AH3796" s="2"/>
      <c r="AI3796" s="2"/>
    </row>
    <row r="3797" spans="27:35" x14ac:dyDescent="0.25">
      <c r="AA3797" s="2"/>
      <c r="AF3797" s="2"/>
      <c r="AG3797" s="2"/>
      <c r="AH3797" s="2"/>
      <c r="AI3797" s="2"/>
    </row>
    <row r="3798" spans="27:35" x14ac:dyDescent="0.25">
      <c r="AA3798" s="2"/>
      <c r="AF3798" s="2"/>
      <c r="AG3798" s="2"/>
      <c r="AH3798" s="2"/>
      <c r="AI3798" s="2"/>
    </row>
    <row r="3799" spans="27:35" x14ac:dyDescent="0.25">
      <c r="AA3799" s="2"/>
      <c r="AF3799" s="2"/>
      <c r="AG3799" s="2"/>
      <c r="AH3799" s="2"/>
      <c r="AI3799" s="2"/>
    </row>
    <row r="3800" spans="27:35" x14ac:dyDescent="0.25">
      <c r="AA3800" s="2"/>
      <c r="AF3800" s="2"/>
      <c r="AG3800" s="2"/>
      <c r="AH3800" s="2"/>
      <c r="AI3800" s="2"/>
    </row>
    <row r="3801" spans="27:35" x14ac:dyDescent="0.25">
      <c r="AA3801" s="2"/>
      <c r="AF3801" s="2"/>
      <c r="AG3801" s="2"/>
      <c r="AH3801" s="2"/>
      <c r="AI3801" s="2"/>
    </row>
    <row r="3802" spans="27:35" x14ac:dyDescent="0.25">
      <c r="AA3802" s="2"/>
      <c r="AF3802" s="2"/>
      <c r="AG3802" s="2"/>
      <c r="AH3802" s="2"/>
      <c r="AI3802" s="2"/>
    </row>
    <row r="3803" spans="27:35" x14ac:dyDescent="0.25">
      <c r="AA3803" s="2"/>
      <c r="AF3803" s="2"/>
      <c r="AG3803" s="2"/>
      <c r="AH3803" s="2"/>
      <c r="AI3803" s="2"/>
    </row>
    <row r="3804" spans="27:35" x14ac:dyDescent="0.25">
      <c r="AA3804" s="2"/>
      <c r="AF3804" s="2"/>
      <c r="AG3804" s="2"/>
      <c r="AH3804" s="2"/>
      <c r="AI3804" s="2"/>
    </row>
    <row r="3805" spans="27:35" x14ac:dyDescent="0.25">
      <c r="AA3805" s="2"/>
      <c r="AF3805" s="2"/>
      <c r="AG3805" s="2"/>
      <c r="AH3805" s="2"/>
      <c r="AI3805" s="2"/>
    </row>
    <row r="3806" spans="27:35" x14ac:dyDescent="0.25">
      <c r="AA3806" s="2"/>
      <c r="AF3806" s="2"/>
      <c r="AG3806" s="2"/>
      <c r="AH3806" s="2"/>
      <c r="AI3806" s="2"/>
    </row>
    <row r="3807" spans="27:35" x14ac:dyDescent="0.25">
      <c r="AA3807" s="2"/>
      <c r="AF3807" s="2"/>
      <c r="AG3807" s="2"/>
      <c r="AH3807" s="2"/>
      <c r="AI3807" s="2"/>
    </row>
    <row r="3808" spans="27:35" x14ac:dyDescent="0.25">
      <c r="AA3808" s="2"/>
      <c r="AF3808" s="2"/>
      <c r="AG3808" s="2"/>
      <c r="AH3808" s="2"/>
      <c r="AI3808" s="2"/>
    </row>
    <row r="3809" spans="27:35" x14ac:dyDescent="0.25">
      <c r="AA3809" s="2"/>
      <c r="AF3809" s="2"/>
      <c r="AG3809" s="2"/>
      <c r="AH3809" s="2"/>
      <c r="AI3809" s="2"/>
    </row>
    <row r="3810" spans="27:35" x14ac:dyDescent="0.25">
      <c r="AA3810" s="2"/>
      <c r="AF3810" s="2"/>
      <c r="AG3810" s="2"/>
      <c r="AH3810" s="2"/>
      <c r="AI3810" s="2"/>
    </row>
    <row r="3811" spans="27:35" x14ac:dyDescent="0.25">
      <c r="AA3811" s="2"/>
      <c r="AF3811" s="2"/>
      <c r="AG3811" s="2"/>
      <c r="AH3811" s="2"/>
      <c r="AI3811" s="2"/>
    </row>
    <row r="3812" spans="27:35" x14ac:dyDescent="0.25">
      <c r="AA3812" s="2"/>
      <c r="AF3812" s="2"/>
      <c r="AG3812" s="2"/>
      <c r="AH3812" s="2"/>
      <c r="AI3812" s="2"/>
    </row>
    <row r="3813" spans="27:35" x14ac:dyDescent="0.25">
      <c r="AA3813" s="2"/>
      <c r="AF3813" s="2"/>
      <c r="AG3813" s="2"/>
      <c r="AH3813" s="2"/>
      <c r="AI3813" s="2"/>
    </row>
    <row r="3814" spans="27:35" x14ac:dyDescent="0.25">
      <c r="AA3814" s="2"/>
      <c r="AF3814" s="2"/>
      <c r="AG3814" s="2"/>
      <c r="AH3814" s="2"/>
      <c r="AI3814" s="2"/>
    </row>
    <row r="3815" spans="27:35" x14ac:dyDescent="0.25">
      <c r="AA3815" s="2"/>
      <c r="AF3815" s="2"/>
      <c r="AG3815" s="2"/>
      <c r="AH3815" s="2"/>
      <c r="AI3815" s="2"/>
    </row>
    <row r="3816" spans="27:35" x14ac:dyDescent="0.25">
      <c r="AA3816" s="2"/>
      <c r="AF3816" s="2"/>
      <c r="AG3816" s="2"/>
      <c r="AH3816" s="2"/>
      <c r="AI3816" s="2"/>
    </row>
    <row r="3817" spans="27:35" x14ac:dyDescent="0.25">
      <c r="AA3817" s="2"/>
      <c r="AF3817" s="2"/>
      <c r="AG3817" s="2"/>
      <c r="AH3817" s="2"/>
      <c r="AI3817" s="2"/>
    </row>
    <row r="3818" spans="27:35" x14ac:dyDescent="0.25">
      <c r="AA3818" s="2"/>
      <c r="AF3818" s="2"/>
      <c r="AG3818" s="2"/>
      <c r="AH3818" s="2"/>
      <c r="AI3818" s="2"/>
    </row>
    <row r="3819" spans="27:35" x14ac:dyDescent="0.25">
      <c r="AA3819" s="2"/>
      <c r="AF3819" s="2"/>
      <c r="AG3819" s="2"/>
      <c r="AH3819" s="2"/>
      <c r="AI3819" s="2"/>
    </row>
    <row r="3820" spans="27:35" x14ac:dyDescent="0.25">
      <c r="AA3820" s="2"/>
      <c r="AF3820" s="2"/>
      <c r="AG3820" s="2"/>
      <c r="AH3820" s="2"/>
      <c r="AI3820" s="2"/>
    </row>
    <row r="3821" spans="27:35" x14ac:dyDescent="0.25">
      <c r="AA3821" s="2"/>
      <c r="AF3821" s="2"/>
      <c r="AG3821" s="2"/>
      <c r="AH3821" s="2"/>
      <c r="AI3821" s="2"/>
    </row>
    <row r="3822" spans="27:35" x14ac:dyDescent="0.25">
      <c r="AA3822" s="2"/>
      <c r="AF3822" s="2"/>
      <c r="AG3822" s="2"/>
      <c r="AH3822" s="2"/>
      <c r="AI3822" s="2"/>
    </row>
    <row r="3823" spans="27:35" x14ac:dyDescent="0.25">
      <c r="AA3823" s="2"/>
      <c r="AF3823" s="2"/>
      <c r="AG3823" s="2"/>
      <c r="AH3823" s="2"/>
      <c r="AI3823" s="2"/>
    </row>
    <row r="3824" spans="27:35" x14ac:dyDescent="0.25">
      <c r="AA3824" s="2"/>
      <c r="AF3824" s="2"/>
      <c r="AG3824" s="2"/>
      <c r="AH3824" s="2"/>
      <c r="AI3824" s="2"/>
    </row>
    <row r="3825" spans="27:35" x14ac:dyDescent="0.25">
      <c r="AA3825" s="2"/>
      <c r="AF3825" s="2"/>
      <c r="AG3825" s="2"/>
      <c r="AH3825" s="2"/>
      <c r="AI3825" s="2"/>
    </row>
    <row r="3826" spans="27:35" x14ac:dyDescent="0.25">
      <c r="AA3826" s="2"/>
      <c r="AF3826" s="2"/>
      <c r="AG3826" s="2"/>
      <c r="AH3826" s="2"/>
      <c r="AI3826" s="2"/>
    </row>
    <row r="3827" spans="27:35" x14ac:dyDescent="0.25">
      <c r="AA3827" s="2"/>
      <c r="AF3827" s="2"/>
      <c r="AG3827" s="2"/>
      <c r="AH3827" s="2"/>
      <c r="AI3827" s="2"/>
    </row>
    <row r="3828" spans="27:35" x14ac:dyDescent="0.25">
      <c r="AA3828" s="2"/>
      <c r="AF3828" s="2"/>
      <c r="AG3828" s="2"/>
      <c r="AH3828" s="2"/>
      <c r="AI3828" s="2"/>
    </row>
    <row r="3829" spans="27:35" x14ac:dyDescent="0.25">
      <c r="AA3829" s="2"/>
      <c r="AF3829" s="2"/>
      <c r="AG3829" s="2"/>
      <c r="AH3829" s="2"/>
      <c r="AI3829" s="2"/>
    </row>
    <row r="3830" spans="27:35" x14ac:dyDescent="0.25">
      <c r="AA3830" s="2"/>
      <c r="AF3830" s="2"/>
      <c r="AG3830" s="2"/>
      <c r="AH3830" s="2"/>
      <c r="AI3830" s="2"/>
    </row>
    <row r="3831" spans="27:35" x14ac:dyDescent="0.25">
      <c r="AA3831" s="2"/>
      <c r="AF3831" s="2"/>
      <c r="AG3831" s="2"/>
      <c r="AH3831" s="2"/>
      <c r="AI3831" s="2"/>
    </row>
    <row r="3832" spans="27:35" x14ac:dyDescent="0.25">
      <c r="AA3832" s="2"/>
      <c r="AF3832" s="2"/>
      <c r="AG3832" s="2"/>
      <c r="AH3832" s="2"/>
      <c r="AI3832" s="2"/>
    </row>
    <row r="3833" spans="27:35" x14ac:dyDescent="0.25">
      <c r="AA3833" s="2"/>
      <c r="AF3833" s="2"/>
      <c r="AG3833" s="2"/>
      <c r="AH3833" s="2"/>
      <c r="AI3833" s="2"/>
    </row>
    <row r="3834" spans="27:35" x14ac:dyDescent="0.25">
      <c r="AA3834" s="2"/>
      <c r="AF3834" s="2"/>
      <c r="AG3834" s="2"/>
      <c r="AH3834" s="2"/>
      <c r="AI3834" s="2"/>
    </row>
    <row r="3835" spans="27:35" x14ac:dyDescent="0.25">
      <c r="AA3835" s="2"/>
      <c r="AF3835" s="2"/>
      <c r="AG3835" s="2"/>
      <c r="AH3835" s="2"/>
      <c r="AI3835" s="2"/>
    </row>
    <row r="3836" spans="27:35" x14ac:dyDescent="0.25">
      <c r="AA3836" s="2"/>
      <c r="AF3836" s="2"/>
      <c r="AG3836" s="2"/>
      <c r="AH3836" s="2"/>
      <c r="AI3836" s="2"/>
    </row>
    <row r="3837" spans="27:35" x14ac:dyDescent="0.25">
      <c r="AA3837" s="2"/>
      <c r="AF3837" s="2"/>
      <c r="AG3837" s="2"/>
      <c r="AH3837" s="2"/>
      <c r="AI3837" s="2"/>
    </row>
    <row r="3838" spans="27:35" x14ac:dyDescent="0.25">
      <c r="AA3838" s="2"/>
      <c r="AF3838" s="2"/>
      <c r="AG3838" s="2"/>
      <c r="AH3838" s="2"/>
      <c r="AI3838" s="2"/>
    </row>
    <row r="3839" spans="27:35" x14ac:dyDescent="0.25">
      <c r="AA3839" s="2"/>
      <c r="AF3839" s="2"/>
      <c r="AG3839" s="2"/>
      <c r="AH3839" s="2"/>
      <c r="AI3839" s="2"/>
    </row>
    <row r="3840" spans="27:35" x14ac:dyDescent="0.25">
      <c r="AA3840" s="2"/>
      <c r="AF3840" s="2"/>
      <c r="AG3840" s="2"/>
      <c r="AH3840" s="2"/>
      <c r="AI3840" s="2"/>
    </row>
    <row r="3841" spans="27:35" x14ac:dyDescent="0.25">
      <c r="AA3841" s="2"/>
      <c r="AF3841" s="2"/>
      <c r="AG3841" s="2"/>
      <c r="AH3841" s="2"/>
      <c r="AI3841" s="2"/>
    </row>
    <row r="3842" spans="27:35" x14ac:dyDescent="0.25">
      <c r="AA3842" s="2"/>
      <c r="AF3842" s="2"/>
      <c r="AG3842" s="2"/>
      <c r="AH3842" s="2"/>
      <c r="AI3842" s="2"/>
    </row>
    <row r="3843" spans="27:35" x14ac:dyDescent="0.25">
      <c r="AA3843" s="2"/>
      <c r="AF3843" s="2"/>
      <c r="AG3843" s="2"/>
      <c r="AH3843" s="2"/>
      <c r="AI3843" s="2"/>
    </row>
    <row r="3844" spans="27:35" x14ac:dyDescent="0.25">
      <c r="AA3844" s="2"/>
      <c r="AF3844" s="2"/>
      <c r="AG3844" s="2"/>
      <c r="AH3844" s="2"/>
      <c r="AI3844" s="2"/>
    </row>
    <row r="3845" spans="27:35" x14ac:dyDescent="0.25">
      <c r="AA3845" s="2"/>
      <c r="AF3845" s="2"/>
      <c r="AG3845" s="2"/>
      <c r="AH3845" s="2"/>
      <c r="AI3845" s="2"/>
    </row>
    <row r="3846" spans="27:35" x14ac:dyDescent="0.25">
      <c r="AA3846" s="2"/>
      <c r="AF3846" s="2"/>
      <c r="AG3846" s="2"/>
      <c r="AH3846" s="2"/>
      <c r="AI3846" s="2"/>
    </row>
    <row r="3847" spans="27:35" x14ac:dyDescent="0.25">
      <c r="AA3847" s="2"/>
      <c r="AF3847" s="2"/>
      <c r="AG3847" s="2"/>
      <c r="AH3847" s="2"/>
      <c r="AI3847" s="2"/>
    </row>
    <row r="3848" spans="27:35" x14ac:dyDescent="0.25">
      <c r="AA3848" s="2"/>
      <c r="AF3848" s="2"/>
      <c r="AG3848" s="2"/>
      <c r="AH3848" s="2"/>
      <c r="AI3848" s="2"/>
    </row>
    <row r="3849" spans="27:35" x14ac:dyDescent="0.25">
      <c r="AA3849" s="2"/>
      <c r="AF3849" s="2"/>
      <c r="AG3849" s="2"/>
      <c r="AH3849" s="2"/>
      <c r="AI3849" s="2"/>
    </row>
    <row r="3850" spans="27:35" x14ac:dyDescent="0.25">
      <c r="AA3850" s="2"/>
      <c r="AF3850" s="2"/>
      <c r="AG3850" s="2"/>
      <c r="AH3850" s="2"/>
      <c r="AI3850" s="2"/>
    </row>
    <row r="3851" spans="27:35" x14ac:dyDescent="0.25">
      <c r="AA3851" s="2"/>
      <c r="AF3851" s="2"/>
      <c r="AG3851" s="2"/>
      <c r="AH3851" s="2"/>
      <c r="AI3851" s="2"/>
    </row>
    <row r="3852" spans="27:35" x14ac:dyDescent="0.25">
      <c r="AA3852" s="2"/>
      <c r="AF3852" s="2"/>
      <c r="AG3852" s="2"/>
      <c r="AH3852" s="2"/>
      <c r="AI3852" s="2"/>
    </row>
    <row r="3853" spans="27:35" x14ac:dyDescent="0.25">
      <c r="AA3853" s="2"/>
      <c r="AF3853" s="2"/>
      <c r="AG3853" s="2"/>
      <c r="AH3853" s="2"/>
      <c r="AI3853" s="2"/>
    </row>
    <row r="3854" spans="27:35" x14ac:dyDescent="0.25">
      <c r="AA3854" s="2"/>
      <c r="AF3854" s="2"/>
      <c r="AG3854" s="2"/>
      <c r="AH3854" s="2"/>
      <c r="AI3854" s="2"/>
    </row>
    <row r="3855" spans="27:35" x14ac:dyDescent="0.25">
      <c r="AA3855" s="2"/>
      <c r="AF3855" s="2"/>
      <c r="AG3855" s="2"/>
      <c r="AH3855" s="2"/>
      <c r="AI3855" s="2"/>
    </row>
    <row r="3856" spans="27:35" x14ac:dyDescent="0.25">
      <c r="AA3856" s="2"/>
      <c r="AF3856" s="2"/>
      <c r="AG3856" s="2"/>
      <c r="AH3856" s="2"/>
      <c r="AI3856" s="2"/>
    </row>
    <row r="3857" spans="27:35" x14ac:dyDescent="0.25">
      <c r="AA3857" s="2"/>
      <c r="AF3857" s="2"/>
      <c r="AG3857" s="2"/>
      <c r="AH3857" s="2"/>
      <c r="AI3857" s="2"/>
    </row>
    <row r="3858" spans="27:35" x14ac:dyDescent="0.25">
      <c r="AA3858" s="2"/>
      <c r="AF3858" s="2"/>
      <c r="AG3858" s="2"/>
      <c r="AH3858" s="2"/>
      <c r="AI3858" s="2"/>
    </row>
    <row r="3859" spans="27:35" x14ac:dyDescent="0.25">
      <c r="AA3859" s="2"/>
      <c r="AF3859" s="2"/>
      <c r="AG3859" s="2"/>
      <c r="AH3859" s="2"/>
      <c r="AI3859" s="2"/>
    </row>
    <row r="3860" spans="27:35" x14ac:dyDescent="0.25">
      <c r="AA3860" s="2"/>
      <c r="AF3860" s="2"/>
      <c r="AG3860" s="2"/>
      <c r="AH3860" s="2"/>
      <c r="AI3860" s="2"/>
    </row>
    <row r="3861" spans="27:35" x14ac:dyDescent="0.25">
      <c r="AA3861" s="2"/>
      <c r="AF3861" s="2"/>
      <c r="AG3861" s="2"/>
      <c r="AH3861" s="2"/>
      <c r="AI3861" s="2"/>
    </row>
    <row r="3862" spans="27:35" x14ac:dyDescent="0.25">
      <c r="AA3862" s="2"/>
      <c r="AF3862" s="2"/>
      <c r="AG3862" s="2"/>
      <c r="AH3862" s="2"/>
      <c r="AI3862" s="2"/>
    </row>
    <row r="3863" spans="27:35" x14ac:dyDescent="0.25">
      <c r="AA3863" s="2"/>
      <c r="AF3863" s="2"/>
      <c r="AG3863" s="2"/>
      <c r="AH3863" s="2"/>
      <c r="AI3863" s="2"/>
    </row>
    <row r="3864" spans="27:35" x14ac:dyDescent="0.25">
      <c r="AA3864" s="2"/>
      <c r="AF3864" s="2"/>
      <c r="AG3864" s="2"/>
      <c r="AH3864" s="2"/>
      <c r="AI3864" s="2"/>
    </row>
    <row r="3865" spans="27:35" x14ac:dyDescent="0.25">
      <c r="AA3865" s="2"/>
      <c r="AF3865" s="2"/>
      <c r="AG3865" s="2"/>
      <c r="AH3865" s="2"/>
      <c r="AI3865" s="2"/>
    </row>
    <row r="3866" spans="27:35" x14ac:dyDescent="0.25">
      <c r="AA3866" s="2"/>
      <c r="AF3866" s="2"/>
      <c r="AG3866" s="2"/>
      <c r="AH3866" s="2"/>
      <c r="AI3866" s="2"/>
    </row>
    <row r="3867" spans="27:35" x14ac:dyDescent="0.25">
      <c r="AA3867" s="2"/>
      <c r="AF3867" s="2"/>
      <c r="AG3867" s="2"/>
      <c r="AH3867" s="2"/>
      <c r="AI3867" s="2"/>
    </row>
    <row r="3868" spans="27:35" x14ac:dyDescent="0.25">
      <c r="AA3868" s="2"/>
      <c r="AF3868" s="2"/>
      <c r="AG3868" s="2"/>
      <c r="AH3868" s="2"/>
      <c r="AI3868" s="2"/>
    </row>
    <row r="3869" spans="27:35" x14ac:dyDescent="0.25">
      <c r="AA3869" s="2"/>
      <c r="AF3869" s="2"/>
      <c r="AG3869" s="2"/>
      <c r="AH3869" s="2"/>
      <c r="AI3869" s="2"/>
    </row>
    <row r="3870" spans="27:35" x14ac:dyDescent="0.25">
      <c r="AA3870" s="2"/>
      <c r="AF3870" s="2"/>
      <c r="AG3870" s="2"/>
      <c r="AH3870" s="2"/>
      <c r="AI3870" s="2"/>
    </row>
    <row r="3871" spans="27:35" x14ac:dyDescent="0.25">
      <c r="AA3871" s="2"/>
      <c r="AF3871" s="2"/>
      <c r="AG3871" s="2"/>
      <c r="AH3871" s="2"/>
      <c r="AI3871" s="2"/>
    </row>
    <row r="3872" spans="27:35" x14ac:dyDescent="0.25">
      <c r="AA3872" s="2"/>
      <c r="AF3872" s="2"/>
      <c r="AG3872" s="2"/>
      <c r="AH3872" s="2"/>
      <c r="AI3872" s="2"/>
    </row>
    <row r="3873" spans="27:35" x14ac:dyDescent="0.25">
      <c r="AA3873" s="2"/>
      <c r="AF3873" s="2"/>
      <c r="AG3873" s="2"/>
      <c r="AH3873" s="2"/>
      <c r="AI3873" s="2"/>
    </row>
    <row r="3874" spans="27:35" x14ac:dyDescent="0.25">
      <c r="AA3874" s="2"/>
      <c r="AF3874" s="2"/>
      <c r="AG3874" s="2"/>
      <c r="AH3874" s="2"/>
      <c r="AI3874" s="2"/>
    </row>
    <row r="3875" spans="27:35" x14ac:dyDescent="0.25">
      <c r="AA3875" s="2"/>
      <c r="AF3875" s="2"/>
      <c r="AG3875" s="2"/>
      <c r="AH3875" s="2"/>
      <c r="AI3875" s="2"/>
    </row>
    <row r="3876" spans="27:35" x14ac:dyDescent="0.25">
      <c r="AA3876" s="2"/>
      <c r="AF3876" s="2"/>
      <c r="AG3876" s="2"/>
      <c r="AH3876" s="2"/>
      <c r="AI3876" s="2"/>
    </row>
    <row r="3877" spans="27:35" x14ac:dyDescent="0.25">
      <c r="AA3877" s="2"/>
      <c r="AF3877" s="2"/>
      <c r="AG3877" s="2"/>
      <c r="AH3877" s="2"/>
      <c r="AI3877" s="2"/>
    </row>
    <row r="3878" spans="27:35" x14ac:dyDescent="0.25">
      <c r="AA3878" s="2"/>
      <c r="AF3878" s="2"/>
      <c r="AG3878" s="2"/>
      <c r="AH3878" s="2"/>
      <c r="AI3878" s="2"/>
    </row>
    <row r="3879" spans="27:35" x14ac:dyDescent="0.25">
      <c r="AA3879" s="2"/>
      <c r="AF3879" s="2"/>
      <c r="AG3879" s="2"/>
      <c r="AH3879" s="2"/>
      <c r="AI3879" s="2"/>
    </row>
    <row r="3880" spans="27:35" x14ac:dyDescent="0.25">
      <c r="AA3880" s="2"/>
      <c r="AF3880" s="2"/>
      <c r="AG3880" s="2"/>
      <c r="AH3880" s="2"/>
      <c r="AI3880" s="2"/>
    </row>
    <row r="3881" spans="27:35" x14ac:dyDescent="0.25">
      <c r="AA3881" s="2"/>
      <c r="AF3881" s="2"/>
      <c r="AG3881" s="2"/>
      <c r="AH3881" s="2"/>
      <c r="AI3881" s="2"/>
    </row>
    <row r="3882" spans="27:35" x14ac:dyDescent="0.25">
      <c r="AA3882" s="2"/>
      <c r="AF3882" s="2"/>
      <c r="AG3882" s="2"/>
      <c r="AH3882" s="2"/>
      <c r="AI3882" s="2"/>
    </row>
    <row r="3883" spans="27:35" x14ac:dyDescent="0.25">
      <c r="AA3883" s="2"/>
      <c r="AF3883" s="2"/>
      <c r="AG3883" s="2"/>
      <c r="AH3883" s="2"/>
      <c r="AI3883" s="2"/>
    </row>
    <row r="3884" spans="27:35" x14ac:dyDescent="0.25">
      <c r="AA3884" s="2"/>
      <c r="AF3884" s="2"/>
      <c r="AG3884" s="2"/>
      <c r="AH3884" s="2"/>
      <c r="AI3884" s="2"/>
    </row>
    <row r="3885" spans="27:35" x14ac:dyDescent="0.25">
      <c r="AA3885" s="2"/>
      <c r="AF3885" s="2"/>
      <c r="AG3885" s="2"/>
      <c r="AH3885" s="2"/>
      <c r="AI3885" s="2"/>
    </row>
    <row r="3886" spans="27:35" x14ac:dyDescent="0.25">
      <c r="AA3886" s="2"/>
      <c r="AF3886" s="2"/>
      <c r="AG3886" s="2"/>
      <c r="AH3886" s="2"/>
      <c r="AI3886" s="2"/>
    </row>
    <row r="3887" spans="27:35" x14ac:dyDescent="0.25">
      <c r="AA3887" s="2"/>
      <c r="AF3887" s="2"/>
      <c r="AG3887" s="2"/>
      <c r="AH3887" s="2"/>
      <c r="AI3887" s="2"/>
    </row>
    <row r="3888" spans="27:35" x14ac:dyDescent="0.25">
      <c r="AA3888" s="2"/>
      <c r="AF3888" s="2"/>
      <c r="AG3888" s="2"/>
      <c r="AH3888" s="2"/>
      <c r="AI3888" s="2"/>
    </row>
    <row r="3889" spans="27:35" x14ac:dyDescent="0.25">
      <c r="AA3889" s="2"/>
      <c r="AF3889" s="2"/>
      <c r="AG3889" s="2"/>
      <c r="AH3889" s="2"/>
      <c r="AI3889" s="2"/>
    </row>
    <row r="3890" spans="27:35" x14ac:dyDescent="0.25">
      <c r="AA3890" s="2"/>
      <c r="AF3890" s="2"/>
      <c r="AG3890" s="2"/>
      <c r="AH3890" s="2"/>
      <c r="AI3890" s="2"/>
    </row>
    <row r="3891" spans="27:35" x14ac:dyDescent="0.25">
      <c r="AA3891" s="2"/>
      <c r="AF3891" s="2"/>
      <c r="AG3891" s="2"/>
      <c r="AH3891" s="2"/>
      <c r="AI3891" s="2"/>
    </row>
    <row r="3892" spans="27:35" x14ac:dyDescent="0.25">
      <c r="AA3892" s="2"/>
      <c r="AF3892" s="2"/>
      <c r="AG3892" s="2"/>
      <c r="AH3892" s="2"/>
      <c r="AI3892" s="2"/>
    </row>
    <row r="3893" spans="27:35" x14ac:dyDescent="0.25">
      <c r="AA3893" s="2"/>
      <c r="AF3893" s="2"/>
      <c r="AG3893" s="2"/>
      <c r="AH3893" s="2"/>
      <c r="AI3893" s="2"/>
    </row>
    <row r="3894" spans="27:35" x14ac:dyDescent="0.25">
      <c r="AA3894" s="2"/>
      <c r="AF3894" s="2"/>
      <c r="AG3894" s="2"/>
      <c r="AH3894" s="2"/>
      <c r="AI3894" s="2"/>
    </row>
    <row r="3895" spans="27:35" x14ac:dyDescent="0.25">
      <c r="AA3895" s="2"/>
      <c r="AF3895" s="2"/>
      <c r="AG3895" s="2"/>
      <c r="AH3895" s="2"/>
      <c r="AI3895" s="2"/>
    </row>
    <row r="3896" spans="27:35" x14ac:dyDescent="0.25">
      <c r="AA3896" s="2"/>
      <c r="AF3896" s="2"/>
      <c r="AG3896" s="2"/>
      <c r="AH3896" s="2"/>
      <c r="AI3896" s="2"/>
    </row>
    <row r="3897" spans="27:35" x14ac:dyDescent="0.25">
      <c r="AA3897" s="2"/>
      <c r="AF3897" s="2"/>
      <c r="AG3897" s="2"/>
      <c r="AH3897" s="2"/>
      <c r="AI3897" s="2"/>
    </row>
    <row r="3898" spans="27:35" x14ac:dyDescent="0.25">
      <c r="AA3898" s="2"/>
      <c r="AF3898" s="2"/>
      <c r="AG3898" s="2"/>
      <c r="AH3898" s="2"/>
      <c r="AI3898" s="2"/>
    </row>
    <row r="3899" spans="27:35" x14ac:dyDescent="0.25">
      <c r="AA3899" s="2"/>
      <c r="AF3899" s="2"/>
      <c r="AG3899" s="2"/>
      <c r="AH3899" s="2"/>
      <c r="AI3899" s="2"/>
    </row>
    <row r="3900" spans="27:35" x14ac:dyDescent="0.25">
      <c r="AA3900" s="2"/>
      <c r="AF3900" s="2"/>
      <c r="AG3900" s="2"/>
      <c r="AH3900" s="2"/>
      <c r="AI3900" s="2"/>
    </row>
    <row r="3901" spans="27:35" x14ac:dyDescent="0.25">
      <c r="AA3901" s="2"/>
      <c r="AF3901" s="2"/>
      <c r="AG3901" s="2"/>
      <c r="AH3901" s="2"/>
      <c r="AI3901" s="2"/>
    </row>
    <row r="3902" spans="27:35" x14ac:dyDescent="0.25">
      <c r="AA3902" s="2"/>
      <c r="AF3902" s="2"/>
      <c r="AG3902" s="2"/>
      <c r="AH3902" s="2"/>
      <c r="AI3902" s="2"/>
    </row>
    <row r="3903" spans="27:35" x14ac:dyDescent="0.25">
      <c r="AA3903" s="2"/>
      <c r="AF3903" s="2"/>
      <c r="AG3903" s="2"/>
      <c r="AH3903" s="2"/>
      <c r="AI3903" s="2"/>
    </row>
    <row r="3904" spans="27:35" x14ac:dyDescent="0.25">
      <c r="AA3904" s="2"/>
      <c r="AF3904" s="2"/>
      <c r="AG3904" s="2"/>
      <c r="AH3904" s="2"/>
      <c r="AI3904" s="2"/>
    </row>
    <row r="3905" spans="27:35" x14ac:dyDescent="0.25">
      <c r="AA3905" s="2"/>
      <c r="AF3905" s="2"/>
      <c r="AG3905" s="2"/>
      <c r="AH3905" s="2"/>
      <c r="AI3905" s="2"/>
    </row>
    <row r="3906" spans="27:35" x14ac:dyDescent="0.25">
      <c r="AA3906" s="2"/>
      <c r="AF3906" s="2"/>
      <c r="AG3906" s="2"/>
      <c r="AH3906" s="2"/>
      <c r="AI3906" s="2"/>
    </row>
    <row r="3907" spans="27:35" x14ac:dyDescent="0.25">
      <c r="AA3907" s="2"/>
      <c r="AF3907" s="2"/>
      <c r="AG3907" s="2"/>
      <c r="AH3907" s="2"/>
      <c r="AI3907" s="2"/>
    </row>
    <row r="3908" spans="27:35" x14ac:dyDescent="0.25">
      <c r="AA3908" s="2"/>
      <c r="AF3908" s="2"/>
      <c r="AG3908" s="2"/>
      <c r="AH3908" s="2"/>
      <c r="AI3908" s="2"/>
    </row>
    <row r="3909" spans="27:35" x14ac:dyDescent="0.25">
      <c r="AA3909" s="2"/>
      <c r="AF3909" s="2"/>
      <c r="AG3909" s="2"/>
      <c r="AH3909" s="2"/>
      <c r="AI3909" s="2"/>
    </row>
    <row r="3910" spans="27:35" x14ac:dyDescent="0.25">
      <c r="AA3910" s="2"/>
      <c r="AF3910" s="2"/>
      <c r="AG3910" s="2"/>
      <c r="AH3910" s="2"/>
      <c r="AI3910" s="2"/>
    </row>
    <row r="3911" spans="27:35" x14ac:dyDescent="0.25">
      <c r="AA3911" s="2"/>
      <c r="AF3911" s="2"/>
      <c r="AG3911" s="2"/>
      <c r="AH3911" s="2"/>
      <c r="AI3911" s="2"/>
    </row>
    <row r="3912" spans="27:35" x14ac:dyDescent="0.25">
      <c r="AA3912" s="2"/>
      <c r="AF3912" s="2"/>
      <c r="AG3912" s="2"/>
      <c r="AH3912" s="2"/>
      <c r="AI3912" s="2"/>
    </row>
    <row r="3913" spans="27:35" x14ac:dyDescent="0.25">
      <c r="AA3913" s="2"/>
      <c r="AF3913" s="2"/>
      <c r="AG3913" s="2"/>
      <c r="AH3913" s="2"/>
      <c r="AI3913" s="2"/>
    </row>
    <row r="3914" spans="27:35" x14ac:dyDescent="0.25">
      <c r="AA3914" s="2"/>
      <c r="AF3914" s="2"/>
      <c r="AG3914" s="2"/>
      <c r="AH3914" s="2"/>
      <c r="AI3914" s="2"/>
    </row>
    <row r="3915" spans="27:35" x14ac:dyDescent="0.25">
      <c r="AA3915" s="2"/>
      <c r="AF3915" s="2"/>
      <c r="AG3915" s="2"/>
      <c r="AH3915" s="2"/>
      <c r="AI3915" s="2"/>
    </row>
    <row r="3916" spans="27:35" x14ac:dyDescent="0.25">
      <c r="AA3916" s="2"/>
      <c r="AF3916" s="2"/>
      <c r="AG3916" s="2"/>
      <c r="AH3916" s="2"/>
      <c r="AI3916" s="2"/>
    </row>
    <row r="3917" spans="27:35" x14ac:dyDescent="0.25">
      <c r="AA3917" s="2"/>
      <c r="AF3917" s="2"/>
      <c r="AG3917" s="2"/>
      <c r="AH3917" s="2"/>
      <c r="AI3917" s="2"/>
    </row>
    <row r="3918" spans="27:35" x14ac:dyDescent="0.25">
      <c r="AA3918" s="2"/>
      <c r="AF3918" s="2"/>
      <c r="AG3918" s="2"/>
      <c r="AH3918" s="2"/>
      <c r="AI3918" s="2"/>
    </row>
    <row r="3919" spans="27:35" x14ac:dyDescent="0.25">
      <c r="AA3919" s="2"/>
      <c r="AF3919" s="2"/>
      <c r="AG3919" s="2"/>
      <c r="AH3919" s="2"/>
      <c r="AI3919" s="2"/>
    </row>
    <row r="3920" spans="27:35" x14ac:dyDescent="0.25">
      <c r="AA3920" s="2"/>
      <c r="AF3920" s="2"/>
      <c r="AG3920" s="2"/>
      <c r="AH3920" s="2"/>
      <c r="AI3920" s="2"/>
    </row>
    <row r="3921" spans="27:35" x14ac:dyDescent="0.25">
      <c r="AA3921" s="2"/>
      <c r="AF3921" s="2"/>
      <c r="AG3921" s="2"/>
      <c r="AH3921" s="2"/>
      <c r="AI3921" s="2"/>
    </row>
    <row r="3922" spans="27:35" x14ac:dyDescent="0.25">
      <c r="AA3922" s="2"/>
      <c r="AF3922" s="2"/>
      <c r="AG3922" s="2"/>
      <c r="AH3922" s="2"/>
      <c r="AI3922" s="2"/>
    </row>
    <row r="3923" spans="27:35" x14ac:dyDescent="0.25">
      <c r="AA3923" s="2"/>
      <c r="AF3923" s="2"/>
      <c r="AG3923" s="2"/>
      <c r="AH3923" s="2"/>
      <c r="AI3923" s="2"/>
    </row>
    <row r="3924" spans="27:35" x14ac:dyDescent="0.25">
      <c r="AA3924" s="2"/>
      <c r="AF3924" s="2"/>
      <c r="AG3924" s="2"/>
      <c r="AH3924" s="2"/>
      <c r="AI3924" s="2"/>
    </row>
    <row r="3925" spans="27:35" x14ac:dyDescent="0.25">
      <c r="AA3925" s="2"/>
      <c r="AF3925" s="2"/>
      <c r="AG3925" s="2"/>
      <c r="AH3925" s="2"/>
      <c r="AI3925" s="2"/>
    </row>
    <row r="3926" spans="27:35" x14ac:dyDescent="0.25">
      <c r="AA3926" s="2"/>
      <c r="AF3926" s="2"/>
      <c r="AG3926" s="2"/>
      <c r="AH3926" s="2"/>
      <c r="AI3926" s="2"/>
    </row>
    <row r="3927" spans="27:35" x14ac:dyDescent="0.25">
      <c r="AA3927" s="2"/>
      <c r="AF3927" s="2"/>
      <c r="AG3927" s="2"/>
      <c r="AH3927" s="2"/>
      <c r="AI3927" s="2"/>
    </row>
    <row r="3928" spans="27:35" x14ac:dyDescent="0.25">
      <c r="AA3928" s="2"/>
      <c r="AF3928" s="2"/>
      <c r="AG3928" s="2"/>
      <c r="AH3928" s="2"/>
      <c r="AI3928" s="2"/>
    </row>
    <row r="3929" spans="27:35" x14ac:dyDescent="0.25">
      <c r="AA3929" s="2"/>
      <c r="AF3929" s="2"/>
      <c r="AG3929" s="2"/>
      <c r="AH3929" s="2"/>
      <c r="AI3929" s="2"/>
    </row>
    <row r="3930" spans="27:35" x14ac:dyDescent="0.25">
      <c r="AA3930" s="2"/>
      <c r="AF3930" s="2"/>
      <c r="AG3930" s="2"/>
      <c r="AH3930" s="2"/>
      <c r="AI3930" s="2"/>
    </row>
    <row r="3931" spans="27:35" x14ac:dyDescent="0.25">
      <c r="AA3931" s="2"/>
      <c r="AF3931" s="2"/>
      <c r="AG3931" s="2"/>
      <c r="AH3931" s="2"/>
      <c r="AI3931" s="2"/>
    </row>
    <row r="3932" spans="27:35" x14ac:dyDescent="0.25">
      <c r="AA3932" s="2"/>
      <c r="AF3932" s="2"/>
      <c r="AG3932" s="2"/>
      <c r="AH3932" s="2"/>
      <c r="AI3932" s="2"/>
    </row>
    <row r="3933" spans="27:35" x14ac:dyDescent="0.25">
      <c r="AA3933" s="2"/>
      <c r="AF3933" s="2"/>
      <c r="AG3933" s="2"/>
      <c r="AH3933" s="2"/>
      <c r="AI3933" s="2"/>
    </row>
    <row r="3934" spans="27:35" x14ac:dyDescent="0.25">
      <c r="AA3934" s="2"/>
      <c r="AF3934" s="2"/>
      <c r="AG3934" s="2"/>
      <c r="AH3934" s="2"/>
      <c r="AI3934" s="2"/>
    </row>
    <row r="3935" spans="27:35" x14ac:dyDescent="0.25">
      <c r="AA3935" s="2"/>
      <c r="AF3935" s="2"/>
      <c r="AG3935" s="2"/>
      <c r="AH3935" s="2"/>
      <c r="AI3935" s="2"/>
    </row>
    <row r="3936" spans="27:35" x14ac:dyDescent="0.25">
      <c r="AA3936" s="2"/>
      <c r="AF3936" s="2"/>
      <c r="AG3936" s="2"/>
      <c r="AH3936" s="2"/>
      <c r="AI3936" s="2"/>
    </row>
    <row r="3937" spans="27:35" x14ac:dyDescent="0.25">
      <c r="AA3937" s="2"/>
      <c r="AF3937" s="2"/>
      <c r="AG3937" s="2"/>
      <c r="AH3937" s="2"/>
      <c r="AI3937" s="2"/>
    </row>
    <row r="3938" spans="27:35" x14ac:dyDescent="0.25">
      <c r="AA3938" s="2"/>
      <c r="AF3938" s="2"/>
      <c r="AG3938" s="2"/>
      <c r="AH3938" s="2"/>
      <c r="AI3938" s="2"/>
    </row>
    <row r="3939" spans="27:35" x14ac:dyDescent="0.25">
      <c r="AA3939" s="2"/>
      <c r="AF3939" s="2"/>
      <c r="AG3939" s="2"/>
      <c r="AH3939" s="2"/>
      <c r="AI3939" s="2"/>
    </row>
    <row r="3940" spans="27:35" x14ac:dyDescent="0.25">
      <c r="AA3940" s="2"/>
      <c r="AF3940" s="2"/>
      <c r="AG3940" s="2"/>
      <c r="AH3940" s="2"/>
      <c r="AI3940" s="2"/>
    </row>
    <row r="3941" spans="27:35" x14ac:dyDescent="0.25">
      <c r="AA3941" s="2"/>
      <c r="AF3941" s="2"/>
      <c r="AG3941" s="2"/>
      <c r="AH3941" s="2"/>
      <c r="AI3941" s="2"/>
    </row>
    <row r="3942" spans="27:35" x14ac:dyDescent="0.25">
      <c r="AA3942" s="2"/>
      <c r="AF3942" s="2"/>
      <c r="AG3942" s="2"/>
      <c r="AH3942" s="2"/>
      <c r="AI3942" s="2"/>
    </row>
    <row r="3943" spans="27:35" x14ac:dyDescent="0.25">
      <c r="AA3943" s="2"/>
      <c r="AF3943" s="2"/>
      <c r="AG3943" s="2"/>
      <c r="AH3943" s="2"/>
      <c r="AI3943" s="2"/>
    </row>
    <row r="3944" spans="27:35" x14ac:dyDescent="0.25">
      <c r="AA3944" s="2"/>
      <c r="AF3944" s="2"/>
      <c r="AG3944" s="2"/>
      <c r="AH3944" s="2"/>
      <c r="AI3944" s="2"/>
    </row>
    <row r="3945" spans="27:35" x14ac:dyDescent="0.25">
      <c r="AA3945" s="2"/>
      <c r="AF3945" s="2"/>
      <c r="AG3945" s="2"/>
      <c r="AH3945" s="2"/>
      <c r="AI3945" s="2"/>
    </row>
    <row r="3946" spans="27:35" x14ac:dyDescent="0.25">
      <c r="AA3946" s="2"/>
      <c r="AF3946" s="2"/>
      <c r="AG3946" s="2"/>
      <c r="AH3946" s="2"/>
      <c r="AI3946" s="2"/>
    </row>
    <row r="3947" spans="27:35" x14ac:dyDescent="0.25">
      <c r="AA3947" s="2"/>
      <c r="AF3947" s="2"/>
      <c r="AG3947" s="2"/>
      <c r="AH3947" s="2"/>
      <c r="AI3947" s="2"/>
    </row>
    <row r="3948" spans="27:35" x14ac:dyDescent="0.25">
      <c r="AA3948" s="2"/>
      <c r="AF3948" s="2"/>
      <c r="AG3948" s="2"/>
      <c r="AH3948" s="2"/>
      <c r="AI3948" s="2"/>
    </row>
    <row r="3949" spans="27:35" x14ac:dyDescent="0.25">
      <c r="AA3949" s="2"/>
      <c r="AF3949" s="2"/>
      <c r="AG3949" s="2"/>
      <c r="AH3949" s="2"/>
      <c r="AI3949" s="2"/>
    </row>
    <row r="3950" spans="27:35" x14ac:dyDescent="0.25">
      <c r="AA3950" s="2"/>
      <c r="AF3950" s="2"/>
      <c r="AG3950" s="2"/>
      <c r="AH3950" s="2"/>
      <c r="AI3950" s="2"/>
    </row>
    <row r="3951" spans="27:35" x14ac:dyDescent="0.25">
      <c r="AA3951" s="2"/>
      <c r="AF3951" s="2"/>
      <c r="AG3951" s="2"/>
      <c r="AH3951" s="2"/>
      <c r="AI3951" s="2"/>
    </row>
    <row r="3952" spans="27:35" x14ac:dyDescent="0.25">
      <c r="AA3952" s="2"/>
      <c r="AF3952" s="2"/>
      <c r="AG3952" s="2"/>
      <c r="AH3952" s="2"/>
      <c r="AI3952" s="2"/>
    </row>
    <row r="3953" spans="27:35" x14ac:dyDescent="0.25">
      <c r="AA3953" s="2"/>
      <c r="AF3953" s="2"/>
      <c r="AG3953" s="2"/>
      <c r="AH3953" s="2"/>
      <c r="AI3953" s="2"/>
    </row>
    <row r="3954" spans="27:35" x14ac:dyDescent="0.25">
      <c r="AA3954" s="2"/>
      <c r="AF3954" s="2"/>
      <c r="AG3954" s="2"/>
      <c r="AH3954" s="2"/>
      <c r="AI3954" s="2"/>
    </row>
    <row r="3955" spans="27:35" x14ac:dyDescent="0.25">
      <c r="AA3955" s="2"/>
      <c r="AF3955" s="2"/>
      <c r="AG3955" s="2"/>
      <c r="AH3955" s="2"/>
      <c r="AI3955" s="2"/>
    </row>
    <row r="3956" spans="27:35" x14ac:dyDescent="0.25">
      <c r="AA3956" s="2"/>
      <c r="AF3956" s="2"/>
      <c r="AG3956" s="2"/>
      <c r="AH3956" s="2"/>
      <c r="AI3956" s="2"/>
    </row>
    <row r="3957" spans="27:35" x14ac:dyDescent="0.25">
      <c r="AA3957" s="2"/>
      <c r="AF3957" s="2"/>
      <c r="AG3957" s="2"/>
      <c r="AH3957" s="2"/>
      <c r="AI3957" s="2"/>
    </row>
    <row r="3958" spans="27:35" x14ac:dyDescent="0.25">
      <c r="AA3958" s="2"/>
      <c r="AF3958" s="2"/>
      <c r="AG3958" s="2"/>
      <c r="AH3958" s="2"/>
      <c r="AI3958" s="2"/>
    </row>
    <row r="3959" spans="27:35" x14ac:dyDescent="0.25">
      <c r="AA3959" s="2"/>
      <c r="AF3959" s="2"/>
      <c r="AG3959" s="2"/>
      <c r="AH3959" s="2"/>
      <c r="AI3959" s="2"/>
    </row>
    <row r="3960" spans="27:35" x14ac:dyDescent="0.25">
      <c r="AA3960" s="2"/>
      <c r="AF3960" s="2"/>
      <c r="AG3960" s="2"/>
      <c r="AH3960" s="2"/>
      <c r="AI3960" s="2"/>
    </row>
    <row r="3961" spans="27:35" x14ac:dyDescent="0.25">
      <c r="AA3961" s="2"/>
      <c r="AF3961" s="2"/>
      <c r="AG3961" s="2"/>
      <c r="AH3961" s="2"/>
      <c r="AI3961" s="2"/>
    </row>
    <row r="3962" spans="27:35" x14ac:dyDescent="0.25">
      <c r="AA3962" s="2"/>
      <c r="AF3962" s="2"/>
      <c r="AG3962" s="2"/>
      <c r="AH3962" s="2"/>
      <c r="AI3962" s="2"/>
    </row>
    <row r="3963" spans="27:35" x14ac:dyDescent="0.25">
      <c r="AA3963" s="2"/>
      <c r="AF3963" s="2"/>
      <c r="AG3963" s="2"/>
      <c r="AH3963" s="2"/>
      <c r="AI3963" s="2"/>
    </row>
    <row r="3964" spans="27:35" x14ac:dyDescent="0.25">
      <c r="AA3964" s="2"/>
      <c r="AF3964" s="2"/>
      <c r="AG3964" s="2"/>
      <c r="AH3964" s="2"/>
      <c r="AI3964" s="2"/>
    </row>
    <row r="3965" spans="27:35" x14ac:dyDescent="0.25">
      <c r="AA3965" s="2"/>
      <c r="AF3965" s="2"/>
      <c r="AG3965" s="2"/>
      <c r="AH3965" s="2"/>
      <c r="AI3965" s="2"/>
    </row>
    <row r="3966" spans="27:35" x14ac:dyDescent="0.25">
      <c r="AA3966" s="2"/>
      <c r="AF3966" s="2"/>
      <c r="AG3966" s="2"/>
      <c r="AH3966" s="2"/>
      <c r="AI3966" s="2"/>
    </row>
    <row r="3967" spans="27:35" x14ac:dyDescent="0.25">
      <c r="AA3967" s="2"/>
      <c r="AF3967" s="2"/>
      <c r="AG3967" s="2"/>
      <c r="AH3967" s="2"/>
      <c r="AI3967" s="2"/>
    </row>
    <row r="3968" spans="27:35" x14ac:dyDescent="0.25">
      <c r="AA3968" s="2"/>
      <c r="AF3968" s="2"/>
      <c r="AG3968" s="2"/>
      <c r="AH3968" s="2"/>
      <c r="AI3968" s="2"/>
    </row>
    <row r="3969" spans="27:35" x14ac:dyDescent="0.25">
      <c r="AA3969" s="2"/>
      <c r="AF3969" s="2"/>
      <c r="AG3969" s="2"/>
      <c r="AH3969" s="2"/>
      <c r="AI3969" s="2"/>
    </row>
    <row r="3970" spans="27:35" x14ac:dyDescent="0.25">
      <c r="AA3970" s="2"/>
      <c r="AF3970" s="2"/>
      <c r="AG3970" s="2"/>
      <c r="AH3970" s="2"/>
      <c r="AI3970" s="2"/>
    </row>
    <row r="3971" spans="27:35" x14ac:dyDescent="0.25">
      <c r="AA3971" s="2"/>
      <c r="AF3971" s="2"/>
      <c r="AG3971" s="2"/>
      <c r="AH3971" s="2"/>
      <c r="AI3971" s="2"/>
    </row>
    <row r="3972" spans="27:35" x14ac:dyDescent="0.25">
      <c r="AA3972" s="2"/>
      <c r="AF3972" s="2"/>
      <c r="AG3972" s="2"/>
      <c r="AH3972" s="2"/>
      <c r="AI3972" s="2"/>
    </row>
    <row r="3973" spans="27:35" x14ac:dyDescent="0.25">
      <c r="AA3973" s="2"/>
      <c r="AF3973" s="2"/>
      <c r="AG3973" s="2"/>
      <c r="AH3973" s="2"/>
      <c r="AI3973" s="2"/>
    </row>
    <row r="3974" spans="27:35" x14ac:dyDescent="0.25">
      <c r="AA3974" s="2"/>
      <c r="AF3974" s="2"/>
      <c r="AG3974" s="2"/>
      <c r="AH3974" s="2"/>
      <c r="AI3974" s="2"/>
    </row>
    <row r="3975" spans="27:35" x14ac:dyDescent="0.25">
      <c r="AA3975" s="2"/>
      <c r="AF3975" s="2"/>
      <c r="AG3975" s="2"/>
      <c r="AH3975" s="2"/>
      <c r="AI3975" s="2"/>
    </row>
    <row r="3976" spans="27:35" x14ac:dyDescent="0.25">
      <c r="AA3976" s="2"/>
      <c r="AF3976" s="2"/>
      <c r="AG3976" s="2"/>
      <c r="AH3976" s="2"/>
      <c r="AI3976" s="2"/>
    </row>
    <row r="3977" spans="27:35" x14ac:dyDescent="0.25">
      <c r="AA3977" s="2"/>
      <c r="AF3977" s="2"/>
      <c r="AG3977" s="2"/>
      <c r="AH3977" s="2"/>
      <c r="AI3977" s="2"/>
    </row>
    <row r="3978" spans="27:35" x14ac:dyDescent="0.25">
      <c r="AA3978" s="2"/>
      <c r="AF3978" s="2"/>
      <c r="AG3978" s="2"/>
      <c r="AH3978" s="2"/>
      <c r="AI3978" s="2"/>
    </row>
    <row r="3979" spans="27:35" x14ac:dyDescent="0.25">
      <c r="AA3979" s="2"/>
      <c r="AF3979" s="2"/>
      <c r="AG3979" s="2"/>
      <c r="AH3979" s="2"/>
      <c r="AI3979" s="2"/>
    </row>
    <row r="3980" spans="27:35" x14ac:dyDescent="0.25">
      <c r="AA3980" s="2"/>
      <c r="AF3980" s="2"/>
      <c r="AG3980" s="2"/>
      <c r="AH3980" s="2"/>
      <c r="AI3980" s="2"/>
    </row>
    <row r="3981" spans="27:35" x14ac:dyDescent="0.25">
      <c r="AA3981" s="2"/>
      <c r="AF3981" s="2"/>
      <c r="AG3981" s="2"/>
      <c r="AH3981" s="2"/>
      <c r="AI3981" s="2"/>
    </row>
    <row r="3982" spans="27:35" x14ac:dyDescent="0.25">
      <c r="AA3982" s="2"/>
      <c r="AF3982" s="2"/>
      <c r="AG3982" s="2"/>
      <c r="AH3982" s="2"/>
      <c r="AI3982" s="2"/>
    </row>
    <row r="3983" spans="27:35" x14ac:dyDescent="0.25">
      <c r="AA3983" s="2"/>
      <c r="AF3983" s="2"/>
      <c r="AG3983" s="2"/>
      <c r="AH3983" s="2"/>
      <c r="AI3983" s="2"/>
    </row>
    <row r="3984" spans="27:35" x14ac:dyDescent="0.25">
      <c r="AA3984" s="2"/>
      <c r="AF3984" s="2"/>
      <c r="AG3984" s="2"/>
      <c r="AH3984" s="2"/>
      <c r="AI3984" s="2"/>
    </row>
    <row r="3985" spans="27:35" x14ac:dyDescent="0.25">
      <c r="AA3985" s="2"/>
      <c r="AF3985" s="2"/>
      <c r="AG3985" s="2"/>
      <c r="AH3985" s="2"/>
      <c r="AI3985" s="2"/>
    </row>
    <row r="3986" spans="27:35" x14ac:dyDescent="0.25">
      <c r="AA3986" s="2"/>
      <c r="AF3986" s="2"/>
      <c r="AG3986" s="2"/>
      <c r="AH3986" s="2"/>
      <c r="AI3986" s="2"/>
    </row>
    <row r="3987" spans="27:35" x14ac:dyDescent="0.25">
      <c r="AA3987" s="2"/>
      <c r="AF3987" s="2"/>
      <c r="AG3987" s="2"/>
      <c r="AH3987" s="2"/>
      <c r="AI3987" s="2"/>
    </row>
    <row r="3988" spans="27:35" x14ac:dyDescent="0.25">
      <c r="AA3988" s="2"/>
      <c r="AF3988" s="2"/>
      <c r="AG3988" s="2"/>
      <c r="AH3988" s="2"/>
      <c r="AI3988" s="2"/>
    </row>
    <row r="3989" spans="27:35" x14ac:dyDescent="0.25">
      <c r="AA3989" s="2"/>
      <c r="AF3989" s="2"/>
      <c r="AG3989" s="2"/>
      <c r="AH3989" s="2"/>
      <c r="AI3989" s="2"/>
    </row>
    <row r="3990" spans="27:35" x14ac:dyDescent="0.25">
      <c r="AA3990" s="2"/>
      <c r="AF3990" s="2"/>
      <c r="AG3990" s="2"/>
      <c r="AH3990" s="2"/>
      <c r="AI3990" s="2"/>
    </row>
    <row r="3991" spans="27:35" x14ac:dyDescent="0.25">
      <c r="AA3991" s="2"/>
      <c r="AF3991" s="2"/>
      <c r="AG3991" s="2"/>
      <c r="AH3991" s="2"/>
      <c r="AI3991" s="2"/>
    </row>
    <row r="3992" spans="27:35" x14ac:dyDescent="0.25">
      <c r="AA3992" s="2"/>
      <c r="AF3992" s="2"/>
      <c r="AG3992" s="2"/>
      <c r="AH3992" s="2"/>
      <c r="AI3992" s="2"/>
    </row>
    <row r="3993" spans="27:35" x14ac:dyDescent="0.25">
      <c r="AA3993" s="2"/>
      <c r="AF3993" s="2"/>
      <c r="AG3993" s="2"/>
      <c r="AH3993" s="2"/>
      <c r="AI3993" s="2"/>
    </row>
    <row r="3994" spans="27:35" x14ac:dyDescent="0.25">
      <c r="AA3994" s="2"/>
      <c r="AF3994" s="2"/>
      <c r="AG3994" s="2"/>
      <c r="AH3994" s="2"/>
      <c r="AI3994" s="2"/>
    </row>
    <row r="3995" spans="27:35" x14ac:dyDescent="0.25">
      <c r="AA3995" s="2"/>
      <c r="AF3995" s="2"/>
      <c r="AG3995" s="2"/>
      <c r="AH3995" s="2"/>
      <c r="AI3995" s="2"/>
    </row>
    <row r="3996" spans="27:35" x14ac:dyDescent="0.25">
      <c r="AA3996" s="2"/>
      <c r="AF3996" s="2"/>
      <c r="AG3996" s="2"/>
      <c r="AH3996" s="2"/>
      <c r="AI3996" s="2"/>
    </row>
    <row r="3997" spans="27:35" x14ac:dyDescent="0.25">
      <c r="AA3997" s="2"/>
      <c r="AF3997" s="2"/>
      <c r="AG3997" s="2"/>
      <c r="AH3997" s="2"/>
      <c r="AI3997" s="2"/>
    </row>
    <row r="3998" spans="27:35" x14ac:dyDescent="0.25">
      <c r="AA3998" s="2"/>
      <c r="AF3998" s="2"/>
      <c r="AG3998" s="2"/>
      <c r="AH3998" s="2"/>
      <c r="AI3998" s="2"/>
    </row>
    <row r="3999" spans="27:35" x14ac:dyDescent="0.25">
      <c r="AA3999" s="2"/>
      <c r="AF3999" s="2"/>
      <c r="AG3999" s="2"/>
      <c r="AH3999" s="2"/>
      <c r="AI3999" s="2"/>
    </row>
    <row r="4000" spans="27:35" x14ac:dyDescent="0.25">
      <c r="AA4000" s="2"/>
      <c r="AF4000" s="2"/>
      <c r="AG4000" s="2"/>
      <c r="AH4000" s="2"/>
      <c r="AI4000" s="2"/>
    </row>
    <row r="4001" spans="27:35" x14ac:dyDescent="0.25">
      <c r="AA4001" s="2"/>
      <c r="AF4001" s="2"/>
      <c r="AG4001" s="2"/>
      <c r="AH4001" s="2"/>
      <c r="AI4001" s="2"/>
    </row>
    <row r="4002" spans="27:35" x14ac:dyDescent="0.25">
      <c r="AA4002" s="2"/>
      <c r="AF4002" s="2"/>
      <c r="AG4002" s="2"/>
      <c r="AH4002" s="2"/>
      <c r="AI4002" s="2"/>
    </row>
    <row r="4003" spans="27:35" x14ac:dyDescent="0.25">
      <c r="AA4003" s="2"/>
      <c r="AF4003" s="2"/>
      <c r="AG4003" s="2"/>
      <c r="AH4003" s="2"/>
      <c r="AI4003" s="2"/>
    </row>
    <row r="4004" spans="27:35" x14ac:dyDescent="0.25">
      <c r="AA4004" s="2"/>
      <c r="AF4004" s="2"/>
      <c r="AG4004" s="2"/>
      <c r="AH4004" s="2"/>
      <c r="AI4004" s="2"/>
    </row>
    <row r="4005" spans="27:35" x14ac:dyDescent="0.25">
      <c r="AA4005" s="2"/>
      <c r="AF4005" s="2"/>
      <c r="AG4005" s="2"/>
      <c r="AH4005" s="2"/>
      <c r="AI4005" s="2"/>
    </row>
    <row r="4006" spans="27:35" x14ac:dyDescent="0.25">
      <c r="AA4006" s="2"/>
      <c r="AF4006" s="2"/>
      <c r="AG4006" s="2"/>
      <c r="AH4006" s="2"/>
      <c r="AI4006" s="2"/>
    </row>
    <row r="4007" spans="27:35" x14ac:dyDescent="0.25">
      <c r="AA4007" s="2"/>
      <c r="AF4007" s="2"/>
      <c r="AG4007" s="2"/>
      <c r="AH4007" s="2"/>
      <c r="AI4007" s="2"/>
    </row>
    <row r="4008" spans="27:35" x14ac:dyDescent="0.25">
      <c r="AA4008" s="2"/>
      <c r="AF4008" s="2"/>
      <c r="AG4008" s="2"/>
      <c r="AH4008" s="2"/>
      <c r="AI4008" s="2"/>
    </row>
    <row r="4009" spans="27:35" x14ac:dyDescent="0.25">
      <c r="AA4009" s="2"/>
      <c r="AF4009" s="2"/>
      <c r="AG4009" s="2"/>
      <c r="AH4009" s="2"/>
      <c r="AI4009" s="2"/>
    </row>
    <row r="4010" spans="27:35" x14ac:dyDescent="0.25">
      <c r="AA4010" s="2"/>
      <c r="AF4010" s="2"/>
      <c r="AG4010" s="2"/>
      <c r="AH4010" s="2"/>
      <c r="AI4010" s="2"/>
    </row>
    <row r="4011" spans="27:35" x14ac:dyDescent="0.25">
      <c r="AA4011" s="2"/>
      <c r="AF4011" s="2"/>
      <c r="AG4011" s="2"/>
      <c r="AH4011" s="2"/>
      <c r="AI4011" s="2"/>
    </row>
    <row r="4012" spans="27:35" x14ac:dyDescent="0.25">
      <c r="AA4012" s="2"/>
      <c r="AF4012" s="2"/>
      <c r="AG4012" s="2"/>
      <c r="AH4012" s="2"/>
      <c r="AI4012" s="2"/>
    </row>
    <row r="4013" spans="27:35" x14ac:dyDescent="0.25">
      <c r="AA4013" s="2"/>
      <c r="AF4013" s="2"/>
      <c r="AG4013" s="2"/>
      <c r="AH4013" s="2"/>
      <c r="AI4013" s="2"/>
    </row>
    <row r="4014" spans="27:35" x14ac:dyDescent="0.25">
      <c r="AA4014" s="2"/>
      <c r="AF4014" s="2"/>
      <c r="AG4014" s="2"/>
      <c r="AH4014" s="2"/>
      <c r="AI4014" s="2"/>
    </row>
    <row r="4015" spans="27:35" x14ac:dyDescent="0.25">
      <c r="AA4015" s="2"/>
      <c r="AF4015" s="2"/>
      <c r="AG4015" s="2"/>
      <c r="AH4015" s="2"/>
      <c r="AI4015" s="2"/>
    </row>
    <row r="4016" spans="27:35" x14ac:dyDescent="0.25">
      <c r="AA4016" s="2"/>
      <c r="AF4016" s="2"/>
      <c r="AG4016" s="2"/>
      <c r="AH4016" s="2"/>
      <c r="AI4016" s="2"/>
    </row>
    <row r="4017" spans="27:35" x14ac:dyDescent="0.25">
      <c r="AA4017" s="2"/>
      <c r="AF4017" s="2"/>
      <c r="AG4017" s="2"/>
      <c r="AH4017" s="2"/>
      <c r="AI4017" s="2"/>
    </row>
    <row r="4018" spans="27:35" x14ac:dyDescent="0.25">
      <c r="AA4018" s="2"/>
      <c r="AF4018" s="2"/>
      <c r="AG4018" s="2"/>
      <c r="AH4018" s="2"/>
      <c r="AI4018" s="2"/>
    </row>
    <row r="4019" spans="27:35" x14ac:dyDescent="0.25">
      <c r="AA4019" s="2"/>
      <c r="AF4019" s="2"/>
      <c r="AG4019" s="2"/>
      <c r="AH4019" s="2"/>
      <c r="AI4019" s="2"/>
    </row>
    <row r="4020" spans="27:35" x14ac:dyDescent="0.25">
      <c r="AA4020" s="2"/>
      <c r="AF4020" s="2"/>
      <c r="AG4020" s="2"/>
      <c r="AH4020" s="2"/>
      <c r="AI4020" s="2"/>
    </row>
    <row r="4021" spans="27:35" x14ac:dyDescent="0.25">
      <c r="AA4021" s="2"/>
      <c r="AF4021" s="2"/>
      <c r="AG4021" s="2"/>
      <c r="AH4021" s="2"/>
      <c r="AI4021" s="2"/>
    </row>
    <row r="4022" spans="27:35" x14ac:dyDescent="0.25">
      <c r="AA4022" s="2"/>
      <c r="AF4022" s="2"/>
      <c r="AG4022" s="2"/>
      <c r="AH4022" s="2"/>
      <c r="AI4022" s="2"/>
    </row>
    <row r="4023" spans="27:35" x14ac:dyDescent="0.25">
      <c r="AA4023" s="2"/>
      <c r="AF4023" s="2"/>
      <c r="AG4023" s="2"/>
      <c r="AH4023" s="2"/>
      <c r="AI4023" s="2"/>
    </row>
    <row r="4024" spans="27:35" x14ac:dyDescent="0.25">
      <c r="AA4024" s="2"/>
      <c r="AF4024" s="2"/>
      <c r="AG4024" s="2"/>
      <c r="AH4024" s="2"/>
      <c r="AI4024" s="2"/>
    </row>
    <row r="4025" spans="27:35" x14ac:dyDescent="0.25">
      <c r="AA4025" s="2"/>
      <c r="AF4025" s="2"/>
      <c r="AG4025" s="2"/>
      <c r="AH4025" s="2"/>
      <c r="AI4025" s="2"/>
    </row>
    <row r="4026" spans="27:35" x14ac:dyDescent="0.25">
      <c r="AA4026" s="2"/>
      <c r="AF4026" s="2"/>
      <c r="AG4026" s="2"/>
      <c r="AH4026" s="2"/>
      <c r="AI4026" s="2"/>
    </row>
    <row r="4027" spans="27:35" x14ac:dyDescent="0.25">
      <c r="AA4027" s="2"/>
      <c r="AF4027" s="2"/>
      <c r="AG4027" s="2"/>
      <c r="AH4027" s="2"/>
      <c r="AI4027" s="2"/>
    </row>
    <row r="4028" spans="27:35" x14ac:dyDescent="0.25">
      <c r="AA4028" s="2"/>
      <c r="AF4028" s="2"/>
      <c r="AG4028" s="2"/>
      <c r="AH4028" s="2"/>
      <c r="AI4028" s="2"/>
    </row>
    <row r="4029" spans="27:35" x14ac:dyDescent="0.25">
      <c r="AA4029" s="2"/>
      <c r="AF4029" s="2"/>
      <c r="AG4029" s="2"/>
      <c r="AH4029" s="2"/>
      <c r="AI4029" s="2"/>
    </row>
    <row r="4030" spans="27:35" x14ac:dyDescent="0.25">
      <c r="AA4030" s="2"/>
      <c r="AF4030" s="2"/>
      <c r="AG4030" s="2"/>
      <c r="AH4030" s="2"/>
      <c r="AI4030" s="2"/>
    </row>
    <row r="4031" spans="27:35" x14ac:dyDescent="0.25">
      <c r="AA4031" s="2"/>
      <c r="AF4031" s="2"/>
      <c r="AG4031" s="2"/>
      <c r="AH4031" s="2"/>
      <c r="AI4031" s="2"/>
    </row>
    <row r="4032" spans="27:35" x14ac:dyDescent="0.25">
      <c r="AA4032" s="2"/>
      <c r="AF4032" s="2"/>
      <c r="AG4032" s="2"/>
      <c r="AH4032" s="2"/>
      <c r="AI4032" s="2"/>
    </row>
    <row r="4033" spans="27:35" x14ac:dyDescent="0.25">
      <c r="AA4033" s="2"/>
      <c r="AF4033" s="2"/>
      <c r="AG4033" s="2"/>
      <c r="AH4033" s="2"/>
      <c r="AI4033" s="2"/>
    </row>
    <row r="4034" spans="27:35" x14ac:dyDescent="0.25">
      <c r="AA4034" s="2"/>
      <c r="AF4034" s="2"/>
      <c r="AG4034" s="2"/>
      <c r="AH4034" s="2"/>
      <c r="AI4034" s="2"/>
    </row>
    <row r="4035" spans="27:35" x14ac:dyDescent="0.25">
      <c r="AA4035" s="2"/>
      <c r="AF4035" s="2"/>
      <c r="AG4035" s="2"/>
      <c r="AH4035" s="2"/>
      <c r="AI4035" s="2"/>
    </row>
    <row r="4036" spans="27:35" x14ac:dyDescent="0.25">
      <c r="AA4036" s="2"/>
      <c r="AF4036" s="2"/>
      <c r="AG4036" s="2"/>
      <c r="AH4036" s="2"/>
      <c r="AI4036" s="2"/>
    </row>
    <row r="4037" spans="27:35" x14ac:dyDescent="0.25">
      <c r="AA4037" s="2"/>
      <c r="AF4037" s="2"/>
      <c r="AG4037" s="2"/>
      <c r="AH4037" s="2"/>
      <c r="AI4037" s="2"/>
    </row>
    <row r="4038" spans="27:35" x14ac:dyDescent="0.25">
      <c r="AA4038" s="2"/>
      <c r="AF4038" s="2"/>
      <c r="AG4038" s="2"/>
      <c r="AH4038" s="2"/>
      <c r="AI4038" s="2"/>
    </row>
    <row r="4039" spans="27:35" x14ac:dyDescent="0.25">
      <c r="AA4039" s="2"/>
      <c r="AF4039" s="2"/>
      <c r="AG4039" s="2"/>
      <c r="AH4039" s="2"/>
      <c r="AI4039" s="2"/>
    </row>
    <row r="4040" spans="27:35" x14ac:dyDescent="0.25">
      <c r="AA4040" s="2"/>
      <c r="AF4040" s="2"/>
      <c r="AG4040" s="2"/>
      <c r="AH4040" s="2"/>
      <c r="AI4040" s="2"/>
    </row>
    <row r="4041" spans="27:35" x14ac:dyDescent="0.25">
      <c r="AA4041" s="2"/>
      <c r="AF4041" s="2"/>
      <c r="AG4041" s="2"/>
      <c r="AH4041" s="2"/>
      <c r="AI4041" s="2"/>
    </row>
    <row r="4042" spans="27:35" x14ac:dyDescent="0.25">
      <c r="AA4042" s="2"/>
      <c r="AF4042" s="2"/>
      <c r="AG4042" s="2"/>
      <c r="AH4042" s="2"/>
      <c r="AI4042" s="2"/>
    </row>
    <row r="4043" spans="27:35" x14ac:dyDescent="0.25">
      <c r="AA4043" s="2"/>
      <c r="AF4043" s="2"/>
      <c r="AG4043" s="2"/>
      <c r="AH4043" s="2"/>
      <c r="AI4043" s="2"/>
    </row>
    <row r="4044" spans="27:35" x14ac:dyDescent="0.25">
      <c r="AA4044" s="2"/>
      <c r="AF4044" s="2"/>
      <c r="AG4044" s="2"/>
      <c r="AH4044" s="2"/>
      <c r="AI4044" s="2"/>
    </row>
    <row r="4045" spans="27:35" x14ac:dyDescent="0.25">
      <c r="AA4045" s="2"/>
      <c r="AF4045" s="2"/>
      <c r="AG4045" s="2"/>
      <c r="AH4045" s="2"/>
      <c r="AI4045" s="2"/>
    </row>
    <row r="4046" spans="27:35" x14ac:dyDescent="0.25">
      <c r="AA4046" s="2"/>
      <c r="AF4046" s="2"/>
      <c r="AG4046" s="2"/>
      <c r="AH4046" s="2"/>
      <c r="AI4046" s="2"/>
    </row>
    <row r="4047" spans="27:35" x14ac:dyDescent="0.25">
      <c r="AA4047" s="2"/>
      <c r="AF4047" s="2"/>
      <c r="AG4047" s="2"/>
      <c r="AH4047" s="2"/>
      <c r="AI4047" s="2"/>
    </row>
    <row r="4048" spans="27:35" x14ac:dyDescent="0.25">
      <c r="AA4048" s="2"/>
      <c r="AF4048" s="2"/>
      <c r="AG4048" s="2"/>
      <c r="AH4048" s="2"/>
      <c r="AI4048" s="2"/>
    </row>
    <row r="4049" spans="27:35" x14ac:dyDescent="0.25">
      <c r="AA4049" s="2"/>
      <c r="AF4049" s="2"/>
      <c r="AG4049" s="2"/>
      <c r="AH4049" s="2"/>
      <c r="AI4049" s="2"/>
    </row>
    <row r="4050" spans="27:35" x14ac:dyDescent="0.25">
      <c r="AA4050" s="2"/>
      <c r="AF4050" s="2"/>
      <c r="AG4050" s="2"/>
      <c r="AH4050" s="2"/>
      <c r="AI4050" s="2"/>
    </row>
    <row r="4051" spans="27:35" x14ac:dyDescent="0.25">
      <c r="AA4051" s="2"/>
      <c r="AF4051" s="2"/>
      <c r="AG4051" s="2"/>
      <c r="AH4051" s="2"/>
      <c r="AI4051" s="2"/>
    </row>
    <row r="4052" spans="27:35" x14ac:dyDescent="0.25">
      <c r="AA4052" s="2"/>
      <c r="AF4052" s="2"/>
      <c r="AG4052" s="2"/>
      <c r="AH4052" s="2"/>
      <c r="AI4052" s="2"/>
    </row>
    <row r="4053" spans="27:35" x14ac:dyDescent="0.25">
      <c r="AA4053" s="2"/>
      <c r="AF4053" s="2"/>
      <c r="AG4053" s="2"/>
      <c r="AH4053" s="2"/>
      <c r="AI4053" s="2"/>
    </row>
    <row r="4054" spans="27:35" x14ac:dyDescent="0.25">
      <c r="AA4054" s="2"/>
      <c r="AF4054" s="2"/>
      <c r="AG4054" s="2"/>
      <c r="AH4054" s="2"/>
      <c r="AI4054" s="2"/>
    </row>
    <row r="4055" spans="27:35" x14ac:dyDescent="0.25">
      <c r="AA4055" s="2"/>
      <c r="AF4055" s="2"/>
      <c r="AG4055" s="2"/>
      <c r="AH4055" s="2"/>
      <c r="AI4055" s="2"/>
    </row>
    <row r="4056" spans="27:35" x14ac:dyDescent="0.25">
      <c r="AA4056" s="2"/>
      <c r="AF4056" s="2"/>
      <c r="AG4056" s="2"/>
      <c r="AH4056" s="2"/>
      <c r="AI4056" s="2"/>
    </row>
    <row r="4057" spans="27:35" x14ac:dyDescent="0.25">
      <c r="AA4057" s="2"/>
      <c r="AF4057" s="2"/>
      <c r="AG4057" s="2"/>
      <c r="AH4057" s="2"/>
      <c r="AI4057" s="2"/>
    </row>
    <row r="4058" spans="27:35" x14ac:dyDescent="0.25">
      <c r="AA4058" s="2"/>
      <c r="AF4058" s="2"/>
      <c r="AG4058" s="2"/>
      <c r="AH4058" s="2"/>
      <c r="AI4058" s="2"/>
    </row>
    <row r="4059" spans="27:35" x14ac:dyDescent="0.25">
      <c r="AA4059" s="2"/>
      <c r="AF4059" s="2"/>
      <c r="AG4059" s="2"/>
      <c r="AH4059" s="2"/>
      <c r="AI4059" s="2"/>
    </row>
    <row r="4060" spans="27:35" x14ac:dyDescent="0.25">
      <c r="AA4060" s="2"/>
      <c r="AF4060" s="2"/>
      <c r="AG4060" s="2"/>
      <c r="AH4060" s="2"/>
      <c r="AI4060" s="2"/>
    </row>
    <row r="4061" spans="27:35" x14ac:dyDescent="0.25">
      <c r="AA4061" s="2"/>
      <c r="AF4061" s="2"/>
      <c r="AG4061" s="2"/>
      <c r="AH4061" s="2"/>
      <c r="AI4061" s="2"/>
    </row>
    <row r="4062" spans="27:35" x14ac:dyDescent="0.25">
      <c r="AA4062" s="2"/>
      <c r="AF4062" s="2"/>
      <c r="AG4062" s="2"/>
      <c r="AH4062" s="2"/>
      <c r="AI4062" s="2"/>
    </row>
    <row r="4063" spans="27:35" x14ac:dyDescent="0.25">
      <c r="AA4063" s="2"/>
      <c r="AF4063" s="2"/>
      <c r="AG4063" s="2"/>
      <c r="AH4063" s="2"/>
      <c r="AI4063" s="2"/>
    </row>
    <row r="4064" spans="27:35" x14ac:dyDescent="0.25">
      <c r="AA4064" s="2"/>
      <c r="AF4064" s="2"/>
      <c r="AG4064" s="2"/>
      <c r="AH4064" s="2"/>
      <c r="AI4064" s="2"/>
    </row>
    <row r="4065" spans="27:35" x14ac:dyDescent="0.25">
      <c r="AA4065" s="2"/>
      <c r="AF4065" s="2"/>
      <c r="AG4065" s="2"/>
      <c r="AH4065" s="2"/>
      <c r="AI4065" s="2"/>
    </row>
    <row r="4066" spans="27:35" x14ac:dyDescent="0.25">
      <c r="AA4066" s="2"/>
      <c r="AF4066" s="2"/>
      <c r="AG4066" s="2"/>
      <c r="AH4066" s="2"/>
      <c r="AI4066" s="2"/>
    </row>
    <row r="4067" spans="27:35" x14ac:dyDescent="0.25">
      <c r="AA4067" s="2"/>
      <c r="AF4067" s="2"/>
      <c r="AG4067" s="2"/>
      <c r="AH4067" s="2"/>
      <c r="AI4067" s="2"/>
    </row>
    <row r="4068" spans="27:35" x14ac:dyDescent="0.25">
      <c r="AA4068" s="2"/>
      <c r="AF4068" s="2"/>
      <c r="AG4068" s="2"/>
      <c r="AH4068" s="2"/>
      <c r="AI4068" s="2"/>
    </row>
    <row r="4069" spans="27:35" x14ac:dyDescent="0.25">
      <c r="AA4069" s="2"/>
      <c r="AF4069" s="2"/>
      <c r="AG4069" s="2"/>
      <c r="AH4069" s="2"/>
      <c r="AI4069" s="2"/>
    </row>
    <row r="4070" spans="27:35" x14ac:dyDescent="0.25">
      <c r="AA4070" s="2"/>
      <c r="AF4070" s="2"/>
      <c r="AG4070" s="2"/>
      <c r="AH4070" s="2"/>
      <c r="AI4070" s="2"/>
    </row>
    <row r="4071" spans="27:35" x14ac:dyDescent="0.25">
      <c r="AA4071" s="2"/>
      <c r="AF4071" s="2"/>
      <c r="AG4071" s="2"/>
      <c r="AH4071" s="2"/>
      <c r="AI4071" s="2"/>
    </row>
    <row r="4072" spans="27:35" x14ac:dyDescent="0.25">
      <c r="AA4072" s="2"/>
      <c r="AF4072" s="2"/>
      <c r="AG4072" s="2"/>
      <c r="AH4072" s="2"/>
      <c r="AI4072" s="2"/>
    </row>
    <row r="4073" spans="27:35" x14ac:dyDescent="0.25">
      <c r="AA4073" s="2"/>
      <c r="AF4073" s="2"/>
      <c r="AG4073" s="2"/>
      <c r="AH4073" s="2"/>
      <c r="AI4073" s="2"/>
    </row>
    <row r="4074" spans="27:35" x14ac:dyDescent="0.25">
      <c r="AA4074" s="2"/>
      <c r="AF4074" s="2"/>
      <c r="AG4074" s="2"/>
      <c r="AH4074" s="2"/>
      <c r="AI4074" s="2"/>
    </row>
    <row r="4075" spans="27:35" x14ac:dyDescent="0.25">
      <c r="AA4075" s="2"/>
      <c r="AF4075" s="2"/>
      <c r="AG4075" s="2"/>
      <c r="AH4075" s="2"/>
      <c r="AI4075" s="2"/>
    </row>
    <row r="4076" spans="27:35" x14ac:dyDescent="0.25">
      <c r="AA4076" s="2"/>
      <c r="AF4076" s="2"/>
      <c r="AG4076" s="2"/>
      <c r="AH4076" s="2"/>
      <c r="AI4076" s="2"/>
    </row>
    <row r="4077" spans="27:35" x14ac:dyDescent="0.25">
      <c r="AA4077" s="2"/>
      <c r="AF4077" s="2"/>
      <c r="AG4077" s="2"/>
      <c r="AH4077" s="2"/>
      <c r="AI4077" s="2"/>
    </row>
    <row r="4078" spans="27:35" x14ac:dyDescent="0.25">
      <c r="AA4078" s="2"/>
      <c r="AF4078" s="2"/>
      <c r="AG4078" s="2"/>
      <c r="AH4078" s="2"/>
      <c r="AI4078" s="2"/>
    </row>
    <row r="4079" spans="27:35" x14ac:dyDescent="0.25">
      <c r="AA4079" s="2"/>
      <c r="AF4079" s="2"/>
      <c r="AG4079" s="2"/>
      <c r="AH4079" s="2"/>
      <c r="AI4079" s="2"/>
    </row>
    <row r="4080" spans="27:35" x14ac:dyDescent="0.25">
      <c r="AA4080" s="2"/>
      <c r="AF4080" s="2"/>
      <c r="AG4080" s="2"/>
      <c r="AH4080" s="2"/>
      <c r="AI4080" s="2"/>
    </row>
    <row r="4081" spans="27:35" x14ac:dyDescent="0.25">
      <c r="AA4081" s="2"/>
      <c r="AF4081" s="2"/>
      <c r="AG4081" s="2"/>
      <c r="AH4081" s="2"/>
      <c r="AI4081" s="2"/>
    </row>
    <row r="4082" spans="27:35" x14ac:dyDescent="0.25">
      <c r="AA4082" s="2"/>
      <c r="AF4082" s="2"/>
      <c r="AG4082" s="2"/>
      <c r="AH4082" s="2"/>
      <c r="AI4082" s="2"/>
    </row>
    <row r="4083" spans="27:35" x14ac:dyDescent="0.25">
      <c r="AA4083" s="2"/>
      <c r="AF4083" s="2"/>
      <c r="AG4083" s="2"/>
      <c r="AH4083" s="2"/>
      <c r="AI4083" s="2"/>
    </row>
    <row r="4084" spans="27:35" x14ac:dyDescent="0.25">
      <c r="AA4084" s="2"/>
      <c r="AF4084" s="2"/>
      <c r="AG4084" s="2"/>
      <c r="AH4084" s="2"/>
      <c r="AI4084" s="2"/>
    </row>
    <row r="4085" spans="27:35" x14ac:dyDescent="0.25">
      <c r="AA4085" s="2"/>
      <c r="AF4085" s="2"/>
      <c r="AG4085" s="2"/>
      <c r="AH4085" s="2"/>
      <c r="AI4085" s="2"/>
    </row>
    <row r="4086" spans="27:35" x14ac:dyDescent="0.25">
      <c r="AA4086" s="2"/>
      <c r="AF4086" s="2"/>
      <c r="AG4086" s="2"/>
      <c r="AH4086" s="2"/>
      <c r="AI4086" s="2"/>
    </row>
    <row r="4087" spans="27:35" x14ac:dyDescent="0.25">
      <c r="AA4087" s="2"/>
      <c r="AF4087" s="2"/>
      <c r="AG4087" s="2"/>
      <c r="AH4087" s="2"/>
      <c r="AI4087" s="2"/>
    </row>
    <row r="4088" spans="27:35" x14ac:dyDescent="0.25">
      <c r="AA4088" s="2"/>
      <c r="AF4088" s="2"/>
      <c r="AG4088" s="2"/>
      <c r="AH4088" s="2"/>
      <c r="AI4088" s="2"/>
    </row>
    <row r="4089" spans="27:35" x14ac:dyDescent="0.25">
      <c r="AA4089" s="2"/>
      <c r="AF4089" s="2"/>
      <c r="AG4089" s="2"/>
      <c r="AH4089" s="2"/>
      <c r="AI4089" s="2"/>
    </row>
    <row r="4090" spans="27:35" x14ac:dyDescent="0.25">
      <c r="AA4090" s="2"/>
      <c r="AF4090" s="2"/>
      <c r="AG4090" s="2"/>
      <c r="AH4090" s="2"/>
      <c r="AI4090" s="2"/>
    </row>
    <row r="4091" spans="27:35" x14ac:dyDescent="0.25">
      <c r="AA4091" s="2"/>
      <c r="AF4091" s="2"/>
      <c r="AG4091" s="2"/>
      <c r="AH4091" s="2"/>
      <c r="AI4091" s="2"/>
    </row>
    <row r="4092" spans="27:35" x14ac:dyDescent="0.25">
      <c r="AA4092" s="2"/>
      <c r="AF4092" s="2"/>
      <c r="AG4092" s="2"/>
      <c r="AH4092" s="2"/>
      <c r="AI4092" s="2"/>
    </row>
    <row r="4093" spans="27:35" x14ac:dyDescent="0.25">
      <c r="AA4093" s="2"/>
      <c r="AF4093" s="2"/>
      <c r="AG4093" s="2"/>
      <c r="AH4093" s="2"/>
      <c r="AI4093" s="2"/>
    </row>
    <row r="4094" spans="27:35" x14ac:dyDescent="0.25">
      <c r="AA4094" s="2"/>
      <c r="AF4094" s="2"/>
      <c r="AG4094" s="2"/>
      <c r="AH4094" s="2"/>
      <c r="AI4094" s="2"/>
    </row>
    <row r="4095" spans="27:35" x14ac:dyDescent="0.25">
      <c r="AA4095" s="2"/>
      <c r="AF4095" s="2"/>
      <c r="AG4095" s="2"/>
      <c r="AH4095" s="2"/>
      <c r="AI4095" s="2"/>
    </row>
    <row r="4096" spans="27:35" x14ac:dyDescent="0.25">
      <c r="AA4096" s="2"/>
      <c r="AF4096" s="2"/>
      <c r="AG4096" s="2"/>
      <c r="AH4096" s="2"/>
      <c r="AI4096" s="2"/>
    </row>
    <row r="4097" spans="27:35" x14ac:dyDescent="0.25">
      <c r="AA4097" s="2"/>
      <c r="AF4097" s="2"/>
      <c r="AG4097" s="2"/>
      <c r="AH4097" s="2"/>
      <c r="AI4097" s="2"/>
    </row>
    <row r="4098" spans="27:35" x14ac:dyDescent="0.25">
      <c r="AA4098" s="2"/>
      <c r="AF4098" s="2"/>
      <c r="AG4098" s="2"/>
      <c r="AH4098" s="2"/>
      <c r="AI4098" s="2"/>
    </row>
    <row r="4099" spans="27:35" x14ac:dyDescent="0.25">
      <c r="AA4099" s="2"/>
      <c r="AF4099" s="2"/>
      <c r="AG4099" s="2"/>
      <c r="AH4099" s="2"/>
      <c r="AI4099" s="2"/>
    </row>
    <row r="4100" spans="27:35" x14ac:dyDescent="0.25">
      <c r="AA4100" s="2"/>
      <c r="AF4100" s="2"/>
      <c r="AG4100" s="2"/>
      <c r="AH4100" s="2"/>
      <c r="AI4100" s="2"/>
    </row>
    <row r="4101" spans="27:35" x14ac:dyDescent="0.25">
      <c r="AA4101" s="2"/>
      <c r="AF4101" s="2"/>
      <c r="AG4101" s="2"/>
      <c r="AH4101" s="2"/>
      <c r="AI4101" s="2"/>
    </row>
    <row r="4102" spans="27:35" x14ac:dyDescent="0.25">
      <c r="AA4102" s="2"/>
      <c r="AF4102" s="2"/>
      <c r="AG4102" s="2"/>
      <c r="AH4102" s="2"/>
      <c r="AI4102" s="2"/>
    </row>
    <row r="4103" spans="27:35" x14ac:dyDescent="0.25">
      <c r="AA4103" s="2"/>
      <c r="AF4103" s="2"/>
      <c r="AG4103" s="2"/>
      <c r="AH4103" s="2"/>
      <c r="AI4103" s="2"/>
    </row>
    <row r="4104" spans="27:35" x14ac:dyDescent="0.25">
      <c r="AA4104" s="2"/>
      <c r="AF4104" s="2"/>
      <c r="AG4104" s="2"/>
      <c r="AH4104" s="2"/>
      <c r="AI4104" s="2"/>
    </row>
    <row r="4105" spans="27:35" x14ac:dyDescent="0.25">
      <c r="AA4105" s="2"/>
      <c r="AF4105" s="2"/>
      <c r="AG4105" s="2"/>
      <c r="AH4105" s="2"/>
      <c r="AI4105" s="2"/>
    </row>
    <row r="4106" spans="27:35" x14ac:dyDescent="0.25">
      <c r="AA4106" s="2"/>
      <c r="AF4106" s="2"/>
      <c r="AG4106" s="2"/>
      <c r="AH4106" s="2"/>
      <c r="AI4106" s="2"/>
    </row>
    <row r="4107" spans="27:35" x14ac:dyDescent="0.25">
      <c r="AA4107" s="2"/>
      <c r="AF4107" s="2"/>
      <c r="AG4107" s="2"/>
      <c r="AH4107" s="2"/>
      <c r="AI4107" s="2"/>
    </row>
    <row r="4108" spans="27:35" x14ac:dyDescent="0.25">
      <c r="AA4108" s="2"/>
      <c r="AF4108" s="2"/>
      <c r="AG4108" s="2"/>
      <c r="AH4108" s="2"/>
      <c r="AI4108" s="2"/>
    </row>
    <row r="4109" spans="27:35" x14ac:dyDescent="0.25">
      <c r="AA4109" s="2"/>
      <c r="AF4109" s="2"/>
      <c r="AG4109" s="2"/>
      <c r="AH4109" s="2"/>
      <c r="AI4109" s="2"/>
    </row>
    <row r="4110" spans="27:35" x14ac:dyDescent="0.25">
      <c r="AA4110" s="2"/>
      <c r="AF4110" s="2"/>
      <c r="AG4110" s="2"/>
      <c r="AH4110" s="2"/>
      <c r="AI4110" s="2"/>
    </row>
    <row r="4111" spans="27:35" x14ac:dyDescent="0.25">
      <c r="AA4111" s="2"/>
      <c r="AF4111" s="2"/>
      <c r="AG4111" s="2"/>
      <c r="AH4111" s="2"/>
      <c r="AI4111" s="2"/>
    </row>
    <row r="4112" spans="27:35" x14ac:dyDescent="0.25">
      <c r="AA4112" s="2"/>
      <c r="AF4112" s="2"/>
      <c r="AG4112" s="2"/>
      <c r="AH4112" s="2"/>
      <c r="AI4112" s="2"/>
    </row>
    <row r="4113" spans="27:35" x14ac:dyDescent="0.25">
      <c r="AA4113" s="2"/>
      <c r="AF4113" s="2"/>
      <c r="AG4113" s="2"/>
      <c r="AH4113" s="2"/>
      <c r="AI4113" s="2"/>
    </row>
    <row r="4114" spans="27:35" x14ac:dyDescent="0.25">
      <c r="AA4114" s="2"/>
      <c r="AF4114" s="2"/>
      <c r="AG4114" s="2"/>
      <c r="AH4114" s="2"/>
      <c r="AI4114" s="2"/>
    </row>
    <row r="4115" spans="27:35" x14ac:dyDescent="0.25">
      <c r="AA4115" s="2"/>
      <c r="AF4115" s="2"/>
      <c r="AG4115" s="2"/>
      <c r="AH4115" s="2"/>
      <c r="AI4115" s="2"/>
    </row>
    <row r="4116" spans="27:35" x14ac:dyDescent="0.25">
      <c r="AA4116" s="2"/>
      <c r="AF4116" s="2"/>
      <c r="AG4116" s="2"/>
      <c r="AH4116" s="2"/>
      <c r="AI4116" s="2"/>
    </row>
    <row r="4117" spans="27:35" x14ac:dyDescent="0.25">
      <c r="AA4117" s="2"/>
      <c r="AF4117" s="2"/>
      <c r="AG4117" s="2"/>
      <c r="AH4117" s="2"/>
      <c r="AI4117" s="2"/>
    </row>
    <row r="4118" spans="27:35" x14ac:dyDescent="0.25">
      <c r="AA4118" s="2"/>
      <c r="AF4118" s="2"/>
      <c r="AG4118" s="2"/>
      <c r="AH4118" s="2"/>
      <c r="AI4118" s="2"/>
    </row>
    <row r="4119" spans="27:35" x14ac:dyDescent="0.25">
      <c r="AA4119" s="2"/>
      <c r="AF4119" s="2"/>
      <c r="AG4119" s="2"/>
      <c r="AH4119" s="2"/>
      <c r="AI4119" s="2"/>
    </row>
    <row r="4120" spans="27:35" x14ac:dyDescent="0.25">
      <c r="AA4120" s="2"/>
      <c r="AF4120" s="2"/>
      <c r="AG4120" s="2"/>
      <c r="AH4120" s="2"/>
      <c r="AI4120" s="2"/>
    </row>
    <row r="4121" spans="27:35" x14ac:dyDescent="0.25">
      <c r="AA4121" s="2"/>
      <c r="AF4121" s="2"/>
      <c r="AG4121" s="2"/>
      <c r="AH4121" s="2"/>
      <c r="AI4121" s="2"/>
    </row>
    <row r="4122" spans="27:35" x14ac:dyDescent="0.25">
      <c r="AA4122" s="2"/>
      <c r="AF4122" s="2"/>
      <c r="AG4122" s="2"/>
      <c r="AH4122" s="2"/>
      <c r="AI4122" s="2"/>
    </row>
    <row r="4123" spans="27:35" x14ac:dyDescent="0.25">
      <c r="AA4123" s="2"/>
      <c r="AF4123" s="2"/>
      <c r="AG4123" s="2"/>
      <c r="AH4123" s="2"/>
      <c r="AI4123" s="2"/>
    </row>
    <row r="4124" spans="27:35" x14ac:dyDescent="0.25">
      <c r="AA4124" s="2"/>
      <c r="AF4124" s="2"/>
      <c r="AG4124" s="2"/>
      <c r="AH4124" s="2"/>
      <c r="AI4124" s="2"/>
    </row>
    <row r="4125" spans="27:35" x14ac:dyDescent="0.25">
      <c r="AA4125" s="2"/>
      <c r="AF4125" s="2"/>
      <c r="AG4125" s="2"/>
      <c r="AH4125" s="2"/>
      <c r="AI4125" s="2"/>
    </row>
    <row r="4126" spans="27:35" x14ac:dyDescent="0.25">
      <c r="AA4126" s="2"/>
      <c r="AF4126" s="2"/>
      <c r="AG4126" s="2"/>
      <c r="AH4126" s="2"/>
      <c r="AI4126" s="2"/>
    </row>
    <row r="4127" spans="27:35" x14ac:dyDescent="0.25">
      <c r="AA4127" s="2"/>
      <c r="AF4127" s="2"/>
      <c r="AG4127" s="2"/>
      <c r="AH4127" s="2"/>
      <c r="AI4127" s="2"/>
    </row>
    <row r="4128" spans="27:35" x14ac:dyDescent="0.25">
      <c r="AA4128" s="2"/>
      <c r="AF4128" s="2"/>
      <c r="AG4128" s="2"/>
      <c r="AH4128" s="2"/>
      <c r="AI4128" s="2"/>
    </row>
    <row r="4129" spans="27:35" x14ac:dyDescent="0.25">
      <c r="AA4129" s="2"/>
      <c r="AF4129" s="2"/>
      <c r="AG4129" s="2"/>
      <c r="AH4129" s="2"/>
      <c r="AI4129" s="2"/>
    </row>
    <row r="4130" spans="27:35" x14ac:dyDescent="0.25">
      <c r="AA4130" s="2"/>
      <c r="AF4130" s="2"/>
      <c r="AG4130" s="2"/>
      <c r="AH4130" s="2"/>
      <c r="AI4130" s="2"/>
    </row>
    <row r="4131" spans="27:35" x14ac:dyDescent="0.25">
      <c r="AA4131" s="2"/>
      <c r="AF4131" s="2"/>
      <c r="AG4131" s="2"/>
      <c r="AH4131" s="2"/>
      <c r="AI4131" s="2"/>
    </row>
    <row r="4132" spans="27:35" x14ac:dyDescent="0.25">
      <c r="AA4132" s="2"/>
      <c r="AF4132" s="2"/>
      <c r="AG4132" s="2"/>
      <c r="AH4132" s="2"/>
      <c r="AI4132" s="2"/>
    </row>
    <row r="4133" spans="27:35" x14ac:dyDescent="0.25">
      <c r="AA4133" s="2"/>
      <c r="AF4133" s="2"/>
      <c r="AG4133" s="2"/>
      <c r="AH4133" s="2"/>
      <c r="AI4133" s="2"/>
    </row>
    <row r="4134" spans="27:35" x14ac:dyDescent="0.25">
      <c r="AA4134" s="2"/>
      <c r="AF4134" s="2"/>
      <c r="AG4134" s="2"/>
      <c r="AH4134" s="2"/>
      <c r="AI4134" s="2"/>
    </row>
    <row r="4135" spans="27:35" x14ac:dyDescent="0.25">
      <c r="AA4135" s="2"/>
      <c r="AF4135" s="2"/>
      <c r="AG4135" s="2"/>
      <c r="AH4135" s="2"/>
      <c r="AI4135" s="2"/>
    </row>
    <row r="4136" spans="27:35" x14ac:dyDescent="0.25">
      <c r="AA4136" s="2"/>
      <c r="AF4136" s="2"/>
      <c r="AG4136" s="2"/>
      <c r="AH4136" s="2"/>
      <c r="AI4136" s="2"/>
    </row>
    <row r="4137" spans="27:35" x14ac:dyDescent="0.25">
      <c r="AA4137" s="2"/>
      <c r="AF4137" s="2"/>
      <c r="AG4137" s="2"/>
      <c r="AH4137" s="2"/>
      <c r="AI4137" s="2"/>
    </row>
    <row r="4138" spans="27:35" x14ac:dyDescent="0.25">
      <c r="AA4138" s="2"/>
      <c r="AF4138" s="2"/>
      <c r="AG4138" s="2"/>
      <c r="AH4138" s="2"/>
      <c r="AI4138" s="2"/>
    </row>
    <row r="4139" spans="27:35" x14ac:dyDescent="0.25">
      <c r="AA4139" s="2"/>
      <c r="AF4139" s="2"/>
      <c r="AG4139" s="2"/>
      <c r="AH4139" s="2"/>
      <c r="AI4139" s="2"/>
    </row>
    <row r="4140" spans="27:35" x14ac:dyDescent="0.25">
      <c r="AA4140" s="2"/>
      <c r="AF4140" s="2"/>
      <c r="AG4140" s="2"/>
      <c r="AH4140" s="2"/>
      <c r="AI4140" s="2"/>
    </row>
    <row r="4141" spans="27:35" x14ac:dyDescent="0.25">
      <c r="AA4141" s="2"/>
      <c r="AF4141" s="2"/>
      <c r="AG4141" s="2"/>
      <c r="AH4141" s="2"/>
      <c r="AI4141" s="2"/>
    </row>
    <row r="4142" spans="27:35" x14ac:dyDescent="0.25">
      <c r="AA4142" s="2"/>
      <c r="AF4142" s="2"/>
      <c r="AG4142" s="2"/>
      <c r="AH4142" s="2"/>
      <c r="AI4142" s="2"/>
    </row>
    <row r="4143" spans="27:35" x14ac:dyDescent="0.25">
      <c r="AA4143" s="2"/>
      <c r="AF4143" s="2"/>
      <c r="AG4143" s="2"/>
      <c r="AH4143" s="2"/>
      <c r="AI4143" s="2"/>
    </row>
    <row r="4144" spans="27:35" x14ac:dyDescent="0.25">
      <c r="AA4144" s="2"/>
      <c r="AF4144" s="2"/>
      <c r="AG4144" s="2"/>
      <c r="AH4144" s="2"/>
      <c r="AI4144" s="2"/>
    </row>
    <row r="4145" spans="27:35" x14ac:dyDescent="0.25">
      <c r="AA4145" s="2"/>
      <c r="AF4145" s="2"/>
      <c r="AG4145" s="2"/>
      <c r="AH4145" s="2"/>
      <c r="AI4145" s="2"/>
    </row>
    <row r="4146" spans="27:35" x14ac:dyDescent="0.25">
      <c r="AA4146" s="2"/>
      <c r="AF4146" s="2"/>
      <c r="AG4146" s="2"/>
      <c r="AH4146" s="2"/>
      <c r="AI4146" s="2"/>
    </row>
    <row r="4147" spans="27:35" x14ac:dyDescent="0.25">
      <c r="AA4147" s="2"/>
      <c r="AF4147" s="2"/>
      <c r="AG4147" s="2"/>
      <c r="AH4147" s="2"/>
      <c r="AI4147" s="2"/>
    </row>
    <row r="4148" spans="27:35" x14ac:dyDescent="0.25">
      <c r="AA4148" s="2"/>
      <c r="AF4148" s="2"/>
      <c r="AG4148" s="2"/>
      <c r="AH4148" s="2"/>
      <c r="AI4148" s="2"/>
    </row>
    <row r="4149" spans="27:35" x14ac:dyDescent="0.25">
      <c r="AA4149" s="2"/>
      <c r="AF4149" s="2"/>
      <c r="AG4149" s="2"/>
      <c r="AH4149" s="2"/>
      <c r="AI4149" s="2"/>
    </row>
    <row r="4150" spans="27:35" x14ac:dyDescent="0.25">
      <c r="AA4150" s="2"/>
      <c r="AF4150" s="2"/>
      <c r="AG4150" s="2"/>
      <c r="AH4150" s="2"/>
      <c r="AI4150" s="2"/>
    </row>
    <row r="4151" spans="27:35" x14ac:dyDescent="0.25">
      <c r="AA4151" s="2"/>
      <c r="AF4151" s="2"/>
      <c r="AG4151" s="2"/>
      <c r="AH4151" s="2"/>
      <c r="AI4151" s="2"/>
    </row>
    <row r="4152" spans="27:35" x14ac:dyDescent="0.25">
      <c r="AA4152" s="2"/>
      <c r="AF4152" s="2"/>
      <c r="AG4152" s="2"/>
      <c r="AH4152" s="2"/>
      <c r="AI4152" s="2"/>
    </row>
    <row r="4153" spans="27:35" x14ac:dyDescent="0.25">
      <c r="AA4153" s="2"/>
      <c r="AF4153" s="2"/>
      <c r="AG4153" s="2"/>
      <c r="AH4153" s="2"/>
      <c r="AI4153" s="2"/>
    </row>
    <row r="4154" spans="27:35" x14ac:dyDescent="0.25">
      <c r="AA4154" s="2"/>
      <c r="AF4154" s="2"/>
      <c r="AG4154" s="2"/>
      <c r="AH4154" s="2"/>
      <c r="AI4154" s="2"/>
    </row>
    <row r="4155" spans="27:35" x14ac:dyDescent="0.25">
      <c r="AA4155" s="2"/>
      <c r="AF4155" s="2"/>
      <c r="AG4155" s="2"/>
      <c r="AH4155" s="2"/>
      <c r="AI4155" s="2"/>
    </row>
    <row r="4156" spans="27:35" x14ac:dyDescent="0.25">
      <c r="AA4156" s="2"/>
      <c r="AF4156" s="2"/>
      <c r="AG4156" s="2"/>
      <c r="AH4156" s="2"/>
      <c r="AI4156" s="2"/>
    </row>
    <row r="4157" spans="27:35" x14ac:dyDescent="0.25">
      <c r="AA4157" s="2"/>
      <c r="AF4157" s="2"/>
      <c r="AG4157" s="2"/>
      <c r="AH4157" s="2"/>
      <c r="AI4157" s="2"/>
    </row>
    <row r="4158" spans="27:35" x14ac:dyDescent="0.25">
      <c r="AA4158" s="2"/>
      <c r="AF4158" s="2"/>
      <c r="AG4158" s="2"/>
      <c r="AH4158" s="2"/>
      <c r="AI4158" s="2"/>
    </row>
    <row r="4159" spans="27:35" x14ac:dyDescent="0.25">
      <c r="AA4159" s="2"/>
      <c r="AF4159" s="2"/>
      <c r="AG4159" s="2"/>
      <c r="AH4159" s="2"/>
      <c r="AI4159" s="2"/>
    </row>
    <row r="4160" spans="27:35" x14ac:dyDescent="0.25">
      <c r="AA4160" s="2"/>
      <c r="AF4160" s="2"/>
      <c r="AG4160" s="2"/>
      <c r="AH4160" s="2"/>
      <c r="AI4160" s="2"/>
    </row>
    <row r="4161" spans="27:35" x14ac:dyDescent="0.25">
      <c r="AA4161" s="2"/>
      <c r="AF4161" s="2"/>
      <c r="AG4161" s="2"/>
      <c r="AH4161" s="2"/>
      <c r="AI4161" s="2"/>
    </row>
    <row r="4162" spans="27:35" x14ac:dyDescent="0.25">
      <c r="AA4162" s="2"/>
      <c r="AF4162" s="2"/>
      <c r="AG4162" s="2"/>
      <c r="AH4162" s="2"/>
      <c r="AI4162" s="2"/>
    </row>
    <row r="4163" spans="27:35" x14ac:dyDescent="0.25">
      <c r="AA4163" s="2"/>
      <c r="AF4163" s="2"/>
      <c r="AG4163" s="2"/>
      <c r="AH4163" s="2"/>
      <c r="AI4163" s="2"/>
    </row>
    <row r="4164" spans="27:35" x14ac:dyDescent="0.25">
      <c r="AA4164" s="2"/>
      <c r="AF4164" s="2"/>
      <c r="AG4164" s="2"/>
      <c r="AH4164" s="2"/>
      <c r="AI4164" s="2"/>
    </row>
    <row r="4165" spans="27:35" x14ac:dyDescent="0.25">
      <c r="AA4165" s="2"/>
      <c r="AF4165" s="2"/>
      <c r="AG4165" s="2"/>
      <c r="AH4165" s="2"/>
      <c r="AI4165" s="2"/>
    </row>
    <row r="4166" spans="27:35" x14ac:dyDescent="0.25">
      <c r="AA4166" s="2"/>
      <c r="AF4166" s="2"/>
      <c r="AG4166" s="2"/>
      <c r="AH4166" s="2"/>
      <c r="AI4166" s="2"/>
    </row>
    <row r="4167" spans="27:35" x14ac:dyDescent="0.25">
      <c r="AA4167" s="2"/>
      <c r="AF4167" s="2"/>
      <c r="AG4167" s="2"/>
      <c r="AH4167" s="2"/>
      <c r="AI4167" s="2"/>
    </row>
    <row r="4168" spans="27:35" x14ac:dyDescent="0.25">
      <c r="AA4168" s="2"/>
      <c r="AF4168" s="2"/>
      <c r="AG4168" s="2"/>
      <c r="AH4168" s="2"/>
      <c r="AI4168" s="2"/>
    </row>
    <row r="4169" spans="27:35" x14ac:dyDescent="0.25">
      <c r="AA4169" s="2"/>
      <c r="AF4169" s="2"/>
      <c r="AG4169" s="2"/>
      <c r="AH4169" s="2"/>
      <c r="AI4169" s="2"/>
    </row>
    <row r="4170" spans="27:35" x14ac:dyDescent="0.25">
      <c r="AA4170" s="2"/>
      <c r="AF4170" s="2"/>
      <c r="AG4170" s="2"/>
      <c r="AH4170" s="2"/>
      <c r="AI4170" s="2"/>
    </row>
    <row r="4171" spans="27:35" x14ac:dyDescent="0.25">
      <c r="AA4171" s="2"/>
      <c r="AF4171" s="2"/>
      <c r="AG4171" s="2"/>
      <c r="AH4171" s="2"/>
      <c r="AI4171" s="2"/>
    </row>
    <row r="4172" spans="27:35" x14ac:dyDescent="0.25">
      <c r="AA4172" s="2"/>
      <c r="AF4172" s="2"/>
      <c r="AG4172" s="2"/>
      <c r="AH4172" s="2"/>
      <c r="AI4172" s="2"/>
    </row>
    <row r="4173" spans="27:35" x14ac:dyDescent="0.25">
      <c r="AA4173" s="2"/>
      <c r="AF4173" s="2"/>
      <c r="AG4173" s="2"/>
      <c r="AH4173" s="2"/>
      <c r="AI4173" s="2"/>
    </row>
    <row r="4174" spans="27:35" x14ac:dyDescent="0.25">
      <c r="AA4174" s="2"/>
      <c r="AF4174" s="2"/>
      <c r="AG4174" s="2"/>
      <c r="AH4174" s="2"/>
      <c r="AI4174" s="2"/>
    </row>
    <row r="4175" spans="27:35" x14ac:dyDescent="0.25">
      <c r="AA4175" s="2"/>
      <c r="AF4175" s="2"/>
      <c r="AG4175" s="2"/>
      <c r="AH4175" s="2"/>
      <c r="AI4175" s="2"/>
    </row>
    <row r="4176" spans="27:35" x14ac:dyDescent="0.25">
      <c r="AA4176" s="2"/>
      <c r="AF4176" s="2"/>
      <c r="AG4176" s="2"/>
      <c r="AH4176" s="2"/>
      <c r="AI4176" s="2"/>
    </row>
    <row r="4177" spans="27:35" x14ac:dyDescent="0.25">
      <c r="AA4177" s="2"/>
      <c r="AF4177" s="2"/>
      <c r="AG4177" s="2"/>
      <c r="AH4177" s="2"/>
      <c r="AI4177" s="2"/>
    </row>
    <row r="4178" spans="27:35" x14ac:dyDescent="0.25">
      <c r="AA4178" s="2"/>
      <c r="AF4178" s="2"/>
      <c r="AG4178" s="2"/>
      <c r="AH4178" s="2"/>
      <c r="AI4178" s="2"/>
    </row>
    <row r="4179" spans="27:35" x14ac:dyDescent="0.25">
      <c r="AA4179" s="2"/>
      <c r="AF4179" s="2"/>
      <c r="AG4179" s="2"/>
      <c r="AH4179" s="2"/>
      <c r="AI4179" s="2"/>
    </row>
    <row r="4180" spans="27:35" x14ac:dyDescent="0.25">
      <c r="AA4180" s="2"/>
      <c r="AF4180" s="2"/>
      <c r="AG4180" s="2"/>
      <c r="AH4180" s="2"/>
      <c r="AI4180" s="2"/>
    </row>
    <row r="4181" spans="27:35" x14ac:dyDescent="0.25">
      <c r="AA4181" s="2"/>
      <c r="AF4181" s="2"/>
      <c r="AG4181" s="2"/>
      <c r="AH4181" s="2"/>
      <c r="AI4181" s="2"/>
    </row>
    <row r="4182" spans="27:35" x14ac:dyDescent="0.25">
      <c r="AA4182" s="2"/>
      <c r="AF4182" s="2"/>
      <c r="AG4182" s="2"/>
      <c r="AH4182" s="2"/>
      <c r="AI4182" s="2"/>
    </row>
    <row r="4183" spans="27:35" x14ac:dyDescent="0.25">
      <c r="AA4183" s="2"/>
      <c r="AF4183" s="2"/>
      <c r="AG4183" s="2"/>
      <c r="AH4183" s="2"/>
      <c r="AI4183" s="2"/>
    </row>
    <row r="4184" spans="27:35" x14ac:dyDescent="0.25">
      <c r="AA4184" s="2"/>
      <c r="AF4184" s="2"/>
      <c r="AG4184" s="2"/>
      <c r="AH4184" s="2"/>
      <c r="AI4184" s="2"/>
    </row>
    <row r="4185" spans="27:35" x14ac:dyDescent="0.25">
      <c r="AA4185" s="2"/>
      <c r="AF4185" s="2"/>
      <c r="AG4185" s="2"/>
      <c r="AH4185" s="2"/>
      <c r="AI4185" s="2"/>
    </row>
    <row r="4186" spans="27:35" x14ac:dyDescent="0.25">
      <c r="AA4186" s="2"/>
      <c r="AF4186" s="2"/>
      <c r="AG4186" s="2"/>
      <c r="AH4186" s="2"/>
      <c r="AI4186" s="2"/>
    </row>
    <row r="4187" spans="27:35" x14ac:dyDescent="0.25">
      <c r="AA4187" s="2"/>
      <c r="AF4187" s="2"/>
      <c r="AG4187" s="2"/>
      <c r="AH4187" s="2"/>
      <c r="AI4187" s="2"/>
    </row>
    <row r="4188" spans="27:35" x14ac:dyDescent="0.25">
      <c r="AA4188" s="2"/>
      <c r="AF4188" s="2"/>
      <c r="AG4188" s="2"/>
      <c r="AH4188" s="2"/>
      <c r="AI4188" s="2"/>
    </row>
    <row r="4189" spans="27:35" x14ac:dyDescent="0.25">
      <c r="AA4189" s="2"/>
      <c r="AF4189" s="2"/>
      <c r="AG4189" s="2"/>
      <c r="AH4189" s="2"/>
      <c r="AI4189" s="2"/>
    </row>
    <row r="4190" spans="27:35" x14ac:dyDescent="0.25">
      <c r="AA4190" s="2"/>
      <c r="AF4190" s="2"/>
      <c r="AG4190" s="2"/>
      <c r="AH4190" s="2"/>
      <c r="AI4190" s="2"/>
    </row>
    <row r="4191" spans="27:35" x14ac:dyDescent="0.25">
      <c r="AA4191" s="2"/>
      <c r="AF4191" s="2"/>
      <c r="AG4191" s="2"/>
      <c r="AH4191" s="2"/>
      <c r="AI4191" s="2"/>
    </row>
    <row r="4192" spans="27:35" x14ac:dyDescent="0.25">
      <c r="AA4192" s="2"/>
      <c r="AF4192" s="2"/>
      <c r="AG4192" s="2"/>
      <c r="AH4192" s="2"/>
      <c r="AI4192" s="2"/>
    </row>
    <row r="4193" spans="27:35" x14ac:dyDescent="0.25">
      <c r="AA4193" s="2"/>
      <c r="AF4193" s="2"/>
      <c r="AG4193" s="2"/>
      <c r="AH4193" s="2"/>
      <c r="AI4193" s="2"/>
    </row>
    <row r="4194" spans="27:35" x14ac:dyDescent="0.25">
      <c r="AA4194" s="2"/>
      <c r="AF4194" s="2"/>
      <c r="AG4194" s="2"/>
      <c r="AH4194" s="2"/>
      <c r="AI4194" s="2"/>
    </row>
    <row r="4195" spans="27:35" x14ac:dyDescent="0.25">
      <c r="AA4195" s="2"/>
      <c r="AF4195" s="2"/>
      <c r="AG4195" s="2"/>
      <c r="AH4195" s="2"/>
      <c r="AI4195" s="2"/>
    </row>
    <row r="4196" spans="27:35" x14ac:dyDescent="0.25">
      <c r="AA4196" s="2"/>
      <c r="AF4196" s="2"/>
      <c r="AG4196" s="2"/>
      <c r="AH4196" s="2"/>
      <c r="AI4196" s="2"/>
    </row>
    <row r="4197" spans="27:35" x14ac:dyDescent="0.25">
      <c r="AA4197" s="2"/>
      <c r="AF4197" s="2"/>
      <c r="AG4197" s="2"/>
      <c r="AH4197" s="2"/>
      <c r="AI4197" s="2"/>
    </row>
    <row r="4198" spans="27:35" x14ac:dyDescent="0.25">
      <c r="AA4198" s="2"/>
      <c r="AF4198" s="2"/>
      <c r="AG4198" s="2"/>
      <c r="AH4198" s="2"/>
      <c r="AI4198" s="2"/>
    </row>
    <row r="4199" spans="27:35" x14ac:dyDescent="0.25">
      <c r="AA4199" s="2"/>
      <c r="AF4199" s="2"/>
      <c r="AG4199" s="2"/>
      <c r="AH4199" s="2"/>
      <c r="AI4199" s="2"/>
    </row>
    <row r="4200" spans="27:35" x14ac:dyDescent="0.25">
      <c r="AA4200" s="2"/>
      <c r="AF4200" s="2"/>
      <c r="AG4200" s="2"/>
      <c r="AH4200" s="2"/>
      <c r="AI4200" s="2"/>
    </row>
    <row r="4201" spans="27:35" x14ac:dyDescent="0.25">
      <c r="AA4201" s="2"/>
      <c r="AF4201" s="2"/>
      <c r="AG4201" s="2"/>
      <c r="AH4201" s="2"/>
      <c r="AI4201" s="2"/>
    </row>
    <row r="4202" spans="27:35" x14ac:dyDescent="0.25">
      <c r="AA4202" s="2"/>
      <c r="AF4202" s="2"/>
      <c r="AG4202" s="2"/>
      <c r="AH4202" s="2"/>
      <c r="AI4202" s="2"/>
    </row>
    <row r="4203" spans="27:35" x14ac:dyDescent="0.25">
      <c r="AA4203" s="2"/>
      <c r="AF4203" s="2"/>
      <c r="AG4203" s="2"/>
      <c r="AH4203" s="2"/>
      <c r="AI4203" s="2"/>
    </row>
    <row r="4204" spans="27:35" x14ac:dyDescent="0.25">
      <c r="AA4204" s="2"/>
      <c r="AF4204" s="2"/>
      <c r="AG4204" s="2"/>
      <c r="AH4204" s="2"/>
      <c r="AI4204" s="2"/>
    </row>
    <row r="4205" spans="27:35" x14ac:dyDescent="0.25">
      <c r="AA4205" s="2"/>
      <c r="AF4205" s="2"/>
      <c r="AG4205" s="2"/>
      <c r="AH4205" s="2"/>
      <c r="AI4205" s="2"/>
    </row>
    <row r="4206" spans="27:35" x14ac:dyDescent="0.25">
      <c r="AA4206" s="2"/>
      <c r="AF4206" s="2"/>
      <c r="AG4206" s="2"/>
      <c r="AH4206" s="2"/>
      <c r="AI4206" s="2"/>
    </row>
    <row r="4207" spans="27:35" x14ac:dyDescent="0.25">
      <c r="AA4207" s="2"/>
      <c r="AF4207" s="2"/>
      <c r="AG4207" s="2"/>
      <c r="AH4207" s="2"/>
      <c r="AI4207" s="2"/>
    </row>
    <row r="4208" spans="27:35" x14ac:dyDescent="0.25">
      <c r="AA4208" s="2"/>
      <c r="AF4208" s="2"/>
      <c r="AG4208" s="2"/>
      <c r="AH4208" s="2"/>
      <c r="AI4208" s="2"/>
    </row>
    <row r="4209" spans="27:35" x14ac:dyDescent="0.25">
      <c r="AA4209" s="2"/>
      <c r="AF4209" s="2"/>
      <c r="AG4209" s="2"/>
      <c r="AH4209" s="2"/>
      <c r="AI4209" s="2"/>
    </row>
    <row r="4210" spans="27:35" x14ac:dyDescent="0.25">
      <c r="AA4210" s="2"/>
      <c r="AF4210" s="2"/>
      <c r="AG4210" s="2"/>
      <c r="AH4210" s="2"/>
      <c r="AI4210" s="2"/>
    </row>
    <row r="4211" spans="27:35" x14ac:dyDescent="0.25">
      <c r="AA4211" s="2"/>
      <c r="AF4211" s="2"/>
      <c r="AG4211" s="2"/>
      <c r="AH4211" s="2"/>
      <c r="AI4211" s="2"/>
    </row>
    <row r="4212" spans="27:35" x14ac:dyDescent="0.25">
      <c r="AA4212" s="2"/>
      <c r="AF4212" s="2"/>
      <c r="AG4212" s="2"/>
      <c r="AH4212" s="2"/>
      <c r="AI4212" s="2"/>
    </row>
    <row r="4213" spans="27:35" x14ac:dyDescent="0.25">
      <c r="AA4213" s="2"/>
      <c r="AF4213" s="2"/>
      <c r="AG4213" s="2"/>
      <c r="AH4213" s="2"/>
      <c r="AI4213" s="2"/>
    </row>
    <row r="4214" spans="27:35" x14ac:dyDescent="0.25">
      <c r="AA4214" s="2"/>
      <c r="AF4214" s="2"/>
      <c r="AG4214" s="2"/>
      <c r="AH4214" s="2"/>
      <c r="AI4214" s="2"/>
    </row>
    <row r="4215" spans="27:35" x14ac:dyDescent="0.25">
      <c r="AA4215" s="2"/>
      <c r="AF4215" s="2"/>
      <c r="AG4215" s="2"/>
      <c r="AH4215" s="2"/>
      <c r="AI4215" s="2"/>
    </row>
    <row r="4216" spans="27:35" x14ac:dyDescent="0.25">
      <c r="AA4216" s="2"/>
      <c r="AF4216" s="2"/>
      <c r="AG4216" s="2"/>
      <c r="AH4216" s="2"/>
      <c r="AI4216" s="2"/>
    </row>
    <row r="4217" spans="27:35" x14ac:dyDescent="0.25">
      <c r="AA4217" s="2"/>
      <c r="AF4217" s="2"/>
      <c r="AG4217" s="2"/>
      <c r="AH4217" s="2"/>
      <c r="AI4217" s="2"/>
    </row>
    <row r="4218" spans="27:35" x14ac:dyDescent="0.25">
      <c r="AA4218" s="2"/>
      <c r="AF4218" s="2"/>
      <c r="AG4218" s="2"/>
      <c r="AH4218" s="2"/>
      <c r="AI4218" s="2"/>
    </row>
    <row r="4219" spans="27:35" x14ac:dyDescent="0.25">
      <c r="AA4219" s="2"/>
      <c r="AF4219" s="2"/>
      <c r="AG4219" s="2"/>
      <c r="AH4219" s="2"/>
      <c r="AI4219" s="2"/>
    </row>
    <row r="4220" spans="27:35" x14ac:dyDescent="0.25">
      <c r="AA4220" s="2"/>
      <c r="AF4220" s="2"/>
      <c r="AG4220" s="2"/>
      <c r="AH4220" s="2"/>
      <c r="AI4220" s="2"/>
    </row>
    <row r="4221" spans="27:35" x14ac:dyDescent="0.25">
      <c r="AA4221" s="2"/>
      <c r="AF4221" s="2"/>
      <c r="AG4221" s="2"/>
      <c r="AH4221" s="2"/>
      <c r="AI4221" s="2"/>
    </row>
    <row r="4222" spans="27:35" x14ac:dyDescent="0.25">
      <c r="AA4222" s="2"/>
      <c r="AF4222" s="2"/>
      <c r="AG4222" s="2"/>
      <c r="AH4222" s="2"/>
      <c r="AI4222" s="2"/>
    </row>
    <row r="4223" spans="27:35" x14ac:dyDescent="0.25">
      <c r="AA4223" s="2"/>
      <c r="AF4223" s="2"/>
      <c r="AG4223" s="2"/>
      <c r="AH4223" s="2"/>
      <c r="AI4223" s="2"/>
    </row>
    <row r="4224" spans="27:35" x14ac:dyDescent="0.25">
      <c r="AA4224" s="2"/>
      <c r="AF4224" s="2"/>
      <c r="AG4224" s="2"/>
      <c r="AH4224" s="2"/>
      <c r="AI4224" s="2"/>
    </row>
    <row r="4225" spans="27:35" x14ac:dyDescent="0.25">
      <c r="AA4225" s="2"/>
      <c r="AF4225" s="2"/>
      <c r="AG4225" s="2"/>
      <c r="AH4225" s="2"/>
      <c r="AI4225" s="2"/>
    </row>
    <row r="4226" spans="27:35" x14ac:dyDescent="0.25">
      <c r="AA4226" s="2"/>
      <c r="AF4226" s="2"/>
      <c r="AG4226" s="2"/>
      <c r="AH4226" s="2"/>
      <c r="AI4226" s="2"/>
    </row>
    <row r="4227" spans="27:35" x14ac:dyDescent="0.25">
      <c r="AA4227" s="2"/>
      <c r="AF4227" s="2"/>
      <c r="AG4227" s="2"/>
      <c r="AH4227" s="2"/>
      <c r="AI4227" s="2"/>
    </row>
    <row r="4228" spans="27:35" x14ac:dyDescent="0.25">
      <c r="AA4228" s="2"/>
      <c r="AF4228" s="2"/>
      <c r="AG4228" s="2"/>
      <c r="AH4228" s="2"/>
      <c r="AI4228" s="2"/>
    </row>
    <row r="4229" spans="27:35" x14ac:dyDescent="0.25">
      <c r="AA4229" s="2"/>
      <c r="AF4229" s="2"/>
      <c r="AG4229" s="2"/>
      <c r="AH4229" s="2"/>
      <c r="AI4229" s="2"/>
    </row>
    <row r="4230" spans="27:35" x14ac:dyDescent="0.25">
      <c r="AA4230" s="2"/>
      <c r="AF4230" s="2"/>
      <c r="AG4230" s="2"/>
      <c r="AH4230" s="2"/>
      <c r="AI4230" s="2"/>
    </row>
    <row r="4231" spans="27:35" x14ac:dyDescent="0.25">
      <c r="AA4231" s="2"/>
      <c r="AF4231" s="2"/>
      <c r="AG4231" s="2"/>
      <c r="AH4231" s="2"/>
      <c r="AI4231" s="2"/>
    </row>
    <row r="4232" spans="27:35" x14ac:dyDescent="0.25">
      <c r="AA4232" s="2"/>
      <c r="AF4232" s="2"/>
      <c r="AG4232" s="2"/>
      <c r="AH4232" s="2"/>
      <c r="AI4232" s="2"/>
    </row>
    <row r="4233" spans="27:35" x14ac:dyDescent="0.25">
      <c r="AA4233" s="2"/>
      <c r="AF4233" s="2"/>
      <c r="AG4233" s="2"/>
      <c r="AH4233" s="2"/>
      <c r="AI4233" s="2"/>
    </row>
    <row r="4234" spans="27:35" x14ac:dyDescent="0.25">
      <c r="AA4234" s="2"/>
      <c r="AF4234" s="2"/>
      <c r="AG4234" s="2"/>
      <c r="AH4234" s="2"/>
      <c r="AI4234" s="2"/>
    </row>
    <row r="4235" spans="27:35" x14ac:dyDescent="0.25">
      <c r="AA4235" s="2"/>
      <c r="AF4235" s="2"/>
      <c r="AG4235" s="2"/>
      <c r="AH4235" s="2"/>
      <c r="AI4235" s="2"/>
    </row>
    <row r="4236" spans="27:35" x14ac:dyDescent="0.25">
      <c r="AA4236" s="2"/>
      <c r="AF4236" s="2"/>
      <c r="AG4236" s="2"/>
      <c r="AH4236" s="2"/>
      <c r="AI4236" s="2"/>
    </row>
    <row r="4237" spans="27:35" x14ac:dyDescent="0.25">
      <c r="AA4237" s="2"/>
      <c r="AF4237" s="2"/>
      <c r="AG4237" s="2"/>
      <c r="AH4237" s="2"/>
      <c r="AI4237" s="2"/>
    </row>
    <row r="4238" spans="27:35" x14ac:dyDescent="0.25">
      <c r="AA4238" s="2"/>
      <c r="AF4238" s="2"/>
      <c r="AG4238" s="2"/>
      <c r="AH4238" s="2"/>
      <c r="AI4238" s="2"/>
    </row>
    <row r="4239" spans="27:35" x14ac:dyDescent="0.25">
      <c r="AA4239" s="2"/>
      <c r="AF4239" s="2"/>
      <c r="AG4239" s="2"/>
      <c r="AH4239" s="2"/>
      <c r="AI4239" s="2"/>
    </row>
    <row r="4240" spans="27:35" x14ac:dyDescent="0.25">
      <c r="AA4240" s="2"/>
      <c r="AF4240" s="2"/>
      <c r="AG4240" s="2"/>
      <c r="AH4240" s="2"/>
      <c r="AI4240" s="2"/>
    </row>
    <row r="4241" spans="27:35" x14ac:dyDescent="0.25">
      <c r="AA4241" s="2"/>
      <c r="AF4241" s="2"/>
      <c r="AG4241" s="2"/>
      <c r="AH4241" s="2"/>
      <c r="AI4241" s="2"/>
    </row>
    <row r="4242" spans="27:35" x14ac:dyDescent="0.25">
      <c r="AA4242" s="2"/>
      <c r="AF4242" s="2"/>
      <c r="AG4242" s="2"/>
      <c r="AH4242" s="2"/>
      <c r="AI4242" s="2"/>
    </row>
    <row r="4243" spans="27:35" x14ac:dyDescent="0.25">
      <c r="AA4243" s="2"/>
      <c r="AF4243" s="2"/>
      <c r="AG4243" s="2"/>
      <c r="AH4243" s="2"/>
      <c r="AI4243" s="2"/>
    </row>
    <row r="4244" spans="27:35" x14ac:dyDescent="0.25">
      <c r="AA4244" s="2"/>
      <c r="AF4244" s="2"/>
      <c r="AG4244" s="2"/>
      <c r="AH4244" s="2"/>
      <c r="AI4244" s="2"/>
    </row>
    <row r="4245" spans="27:35" x14ac:dyDescent="0.25">
      <c r="AA4245" s="2"/>
      <c r="AF4245" s="2"/>
      <c r="AG4245" s="2"/>
      <c r="AH4245" s="2"/>
      <c r="AI4245" s="2"/>
    </row>
    <row r="4246" spans="27:35" x14ac:dyDescent="0.25">
      <c r="AA4246" s="2"/>
      <c r="AF4246" s="2"/>
      <c r="AG4246" s="2"/>
      <c r="AH4246" s="2"/>
      <c r="AI4246" s="2"/>
    </row>
    <row r="4247" spans="27:35" x14ac:dyDescent="0.25">
      <c r="AA4247" s="2"/>
      <c r="AF4247" s="2"/>
      <c r="AG4247" s="2"/>
      <c r="AH4247" s="2"/>
      <c r="AI4247" s="2"/>
    </row>
    <row r="4248" spans="27:35" x14ac:dyDescent="0.25">
      <c r="AA4248" s="2"/>
      <c r="AF4248" s="2"/>
      <c r="AG4248" s="2"/>
      <c r="AH4248" s="2"/>
      <c r="AI4248" s="2"/>
    </row>
    <row r="4249" spans="27:35" x14ac:dyDescent="0.25">
      <c r="AA4249" s="2"/>
      <c r="AF4249" s="2"/>
      <c r="AG4249" s="2"/>
      <c r="AH4249" s="2"/>
      <c r="AI4249" s="2"/>
    </row>
    <row r="4250" spans="27:35" x14ac:dyDescent="0.25">
      <c r="AA4250" s="2"/>
      <c r="AF4250" s="2"/>
      <c r="AG4250" s="2"/>
      <c r="AH4250" s="2"/>
      <c r="AI4250" s="2"/>
    </row>
    <row r="4251" spans="27:35" x14ac:dyDescent="0.25">
      <c r="AA4251" s="2"/>
      <c r="AF4251" s="2"/>
      <c r="AG4251" s="2"/>
      <c r="AH4251" s="2"/>
      <c r="AI4251" s="2"/>
    </row>
    <row r="4252" spans="27:35" x14ac:dyDescent="0.25">
      <c r="AA4252" s="2"/>
      <c r="AF4252" s="2"/>
      <c r="AG4252" s="2"/>
      <c r="AH4252" s="2"/>
      <c r="AI4252" s="2"/>
    </row>
    <row r="4253" spans="27:35" x14ac:dyDescent="0.25">
      <c r="AA4253" s="2"/>
      <c r="AF4253" s="2"/>
      <c r="AG4253" s="2"/>
      <c r="AH4253" s="2"/>
      <c r="AI4253" s="2"/>
    </row>
    <row r="4254" spans="27:35" x14ac:dyDescent="0.25">
      <c r="AA4254" s="2"/>
      <c r="AF4254" s="2"/>
      <c r="AG4254" s="2"/>
      <c r="AH4254" s="2"/>
      <c r="AI4254" s="2"/>
    </row>
    <row r="4255" spans="27:35" x14ac:dyDescent="0.25">
      <c r="AA4255" s="2"/>
      <c r="AF4255" s="2"/>
      <c r="AG4255" s="2"/>
      <c r="AH4255" s="2"/>
      <c r="AI4255" s="2"/>
    </row>
    <row r="4256" spans="27:35" x14ac:dyDescent="0.25">
      <c r="AA4256" s="2"/>
      <c r="AF4256" s="2"/>
      <c r="AG4256" s="2"/>
      <c r="AH4256" s="2"/>
      <c r="AI4256" s="2"/>
    </row>
    <row r="4257" spans="27:35" x14ac:dyDescent="0.25">
      <c r="AA4257" s="2"/>
      <c r="AF4257" s="2"/>
      <c r="AG4257" s="2"/>
      <c r="AH4257" s="2"/>
      <c r="AI4257" s="2"/>
    </row>
    <row r="4258" spans="27:35" x14ac:dyDescent="0.25">
      <c r="AA4258" s="2"/>
      <c r="AF4258" s="2"/>
      <c r="AG4258" s="2"/>
      <c r="AH4258" s="2"/>
      <c r="AI4258" s="2"/>
    </row>
    <row r="4259" spans="27:35" x14ac:dyDescent="0.25">
      <c r="AA4259" s="2"/>
      <c r="AF4259" s="2"/>
      <c r="AG4259" s="2"/>
      <c r="AH4259" s="2"/>
      <c r="AI4259" s="2"/>
    </row>
    <row r="4260" spans="27:35" x14ac:dyDescent="0.25">
      <c r="AA4260" s="2"/>
      <c r="AF4260" s="2"/>
      <c r="AG4260" s="2"/>
      <c r="AH4260" s="2"/>
      <c r="AI4260" s="2"/>
    </row>
    <row r="4261" spans="27:35" x14ac:dyDescent="0.25">
      <c r="AA4261" s="2"/>
      <c r="AF4261" s="2"/>
      <c r="AG4261" s="2"/>
      <c r="AH4261" s="2"/>
      <c r="AI4261" s="2"/>
    </row>
    <row r="4262" spans="27:35" x14ac:dyDescent="0.25">
      <c r="AA4262" s="2"/>
      <c r="AF4262" s="2"/>
      <c r="AG4262" s="2"/>
      <c r="AH4262" s="2"/>
      <c r="AI4262" s="2"/>
    </row>
    <row r="4263" spans="27:35" x14ac:dyDescent="0.25">
      <c r="AA4263" s="2"/>
      <c r="AF4263" s="2"/>
      <c r="AG4263" s="2"/>
      <c r="AH4263" s="2"/>
      <c r="AI4263" s="2"/>
    </row>
    <row r="4264" spans="27:35" x14ac:dyDescent="0.25">
      <c r="AA4264" s="2"/>
      <c r="AF4264" s="2"/>
      <c r="AG4264" s="2"/>
      <c r="AH4264" s="2"/>
      <c r="AI4264" s="2"/>
    </row>
    <row r="4265" spans="27:35" x14ac:dyDescent="0.25">
      <c r="AA4265" s="2"/>
      <c r="AF4265" s="2"/>
      <c r="AG4265" s="2"/>
      <c r="AH4265" s="2"/>
      <c r="AI4265" s="2"/>
    </row>
    <row r="4266" spans="27:35" x14ac:dyDescent="0.25">
      <c r="AA4266" s="2"/>
      <c r="AF4266" s="2"/>
      <c r="AG4266" s="2"/>
      <c r="AH4266" s="2"/>
      <c r="AI4266" s="2"/>
    </row>
    <row r="4267" spans="27:35" x14ac:dyDescent="0.25">
      <c r="AA4267" s="2"/>
      <c r="AF4267" s="2"/>
      <c r="AG4267" s="2"/>
      <c r="AH4267" s="2"/>
      <c r="AI4267" s="2"/>
    </row>
    <row r="4268" spans="27:35" x14ac:dyDescent="0.25">
      <c r="AA4268" s="2"/>
      <c r="AF4268" s="2"/>
      <c r="AG4268" s="2"/>
      <c r="AH4268" s="2"/>
      <c r="AI4268" s="2"/>
    </row>
    <row r="4269" spans="27:35" x14ac:dyDescent="0.25">
      <c r="AA4269" s="2"/>
      <c r="AF4269" s="2"/>
      <c r="AG4269" s="2"/>
      <c r="AH4269" s="2"/>
      <c r="AI4269" s="2"/>
    </row>
    <row r="4270" spans="27:35" x14ac:dyDescent="0.25">
      <c r="AA4270" s="2"/>
      <c r="AF4270" s="2"/>
      <c r="AG4270" s="2"/>
      <c r="AH4270" s="2"/>
      <c r="AI4270" s="2"/>
    </row>
    <row r="4271" spans="27:35" x14ac:dyDescent="0.25">
      <c r="AA4271" s="2"/>
      <c r="AF4271" s="2"/>
      <c r="AG4271" s="2"/>
      <c r="AH4271" s="2"/>
      <c r="AI4271" s="2"/>
    </row>
    <row r="4272" spans="27:35" x14ac:dyDescent="0.25">
      <c r="AA4272" s="2"/>
      <c r="AF4272" s="2"/>
      <c r="AG4272" s="2"/>
      <c r="AH4272" s="2"/>
      <c r="AI4272" s="2"/>
    </row>
    <row r="4273" spans="27:35" x14ac:dyDescent="0.25">
      <c r="AA4273" s="2"/>
      <c r="AF4273" s="2"/>
      <c r="AG4273" s="2"/>
      <c r="AH4273" s="2"/>
      <c r="AI4273" s="2"/>
    </row>
    <row r="4274" spans="27:35" x14ac:dyDescent="0.25">
      <c r="AA4274" s="2"/>
      <c r="AF4274" s="2"/>
      <c r="AG4274" s="2"/>
      <c r="AH4274" s="2"/>
      <c r="AI4274" s="2"/>
    </row>
    <row r="4275" spans="27:35" x14ac:dyDescent="0.25">
      <c r="AA4275" s="2"/>
      <c r="AF4275" s="2"/>
      <c r="AG4275" s="2"/>
      <c r="AH4275" s="2"/>
      <c r="AI4275" s="2"/>
    </row>
    <row r="4276" spans="27:35" x14ac:dyDescent="0.25">
      <c r="AA4276" s="2"/>
      <c r="AF4276" s="2"/>
      <c r="AG4276" s="2"/>
      <c r="AH4276" s="2"/>
      <c r="AI4276" s="2"/>
    </row>
    <row r="4277" spans="27:35" x14ac:dyDescent="0.25">
      <c r="AA4277" s="2"/>
      <c r="AF4277" s="2"/>
      <c r="AG4277" s="2"/>
      <c r="AH4277" s="2"/>
      <c r="AI4277" s="2"/>
    </row>
    <row r="4278" spans="27:35" x14ac:dyDescent="0.25">
      <c r="AA4278" s="2"/>
      <c r="AF4278" s="2"/>
      <c r="AG4278" s="2"/>
      <c r="AH4278" s="2"/>
      <c r="AI4278" s="2"/>
    </row>
    <row r="4279" spans="27:35" x14ac:dyDescent="0.25">
      <c r="AA4279" s="2"/>
      <c r="AF4279" s="2"/>
      <c r="AG4279" s="2"/>
      <c r="AH4279" s="2"/>
      <c r="AI4279" s="2"/>
    </row>
    <row r="4280" spans="27:35" x14ac:dyDescent="0.25">
      <c r="AA4280" s="2"/>
      <c r="AF4280" s="2"/>
      <c r="AG4280" s="2"/>
      <c r="AH4280" s="2"/>
      <c r="AI4280" s="2"/>
    </row>
    <row r="4281" spans="27:35" x14ac:dyDescent="0.25">
      <c r="AA4281" s="2"/>
      <c r="AF4281" s="2"/>
      <c r="AG4281" s="2"/>
      <c r="AH4281" s="2"/>
      <c r="AI4281" s="2"/>
    </row>
    <row r="4282" spans="27:35" x14ac:dyDescent="0.25">
      <c r="AA4282" s="2"/>
      <c r="AF4282" s="2"/>
      <c r="AG4282" s="2"/>
      <c r="AH4282" s="2"/>
      <c r="AI4282" s="2"/>
    </row>
    <row r="4283" spans="27:35" x14ac:dyDescent="0.25">
      <c r="AA4283" s="2"/>
      <c r="AF4283" s="2"/>
      <c r="AG4283" s="2"/>
      <c r="AH4283" s="2"/>
      <c r="AI4283" s="2"/>
    </row>
    <row r="4284" spans="27:35" x14ac:dyDescent="0.25">
      <c r="AA4284" s="2"/>
      <c r="AF4284" s="2"/>
      <c r="AG4284" s="2"/>
      <c r="AH4284" s="2"/>
      <c r="AI4284" s="2"/>
    </row>
    <row r="4285" spans="27:35" x14ac:dyDescent="0.25">
      <c r="AA4285" s="2"/>
      <c r="AF4285" s="2"/>
      <c r="AG4285" s="2"/>
      <c r="AH4285" s="2"/>
      <c r="AI4285" s="2"/>
    </row>
    <row r="4286" spans="27:35" x14ac:dyDescent="0.25">
      <c r="AA4286" s="2"/>
      <c r="AF4286" s="2"/>
      <c r="AG4286" s="2"/>
      <c r="AH4286" s="2"/>
      <c r="AI4286" s="2"/>
    </row>
    <row r="4287" spans="27:35" x14ac:dyDescent="0.25">
      <c r="AA4287" s="2"/>
      <c r="AF4287" s="2"/>
      <c r="AG4287" s="2"/>
      <c r="AH4287" s="2"/>
      <c r="AI4287" s="2"/>
    </row>
    <row r="4288" spans="27:35" x14ac:dyDescent="0.25">
      <c r="AA4288" s="2"/>
      <c r="AF4288" s="2"/>
      <c r="AG4288" s="2"/>
      <c r="AH4288" s="2"/>
      <c r="AI4288" s="2"/>
    </row>
    <row r="4289" spans="27:35" x14ac:dyDescent="0.25">
      <c r="AA4289" s="2"/>
      <c r="AF4289" s="2"/>
      <c r="AG4289" s="2"/>
      <c r="AH4289" s="2"/>
      <c r="AI4289" s="2"/>
    </row>
    <row r="4290" spans="27:35" x14ac:dyDescent="0.25">
      <c r="AA4290" s="2"/>
      <c r="AF4290" s="2"/>
      <c r="AG4290" s="2"/>
      <c r="AH4290" s="2"/>
      <c r="AI4290" s="2"/>
    </row>
    <row r="4291" spans="27:35" x14ac:dyDescent="0.25">
      <c r="AA4291" s="2"/>
      <c r="AF4291" s="2"/>
      <c r="AG4291" s="2"/>
      <c r="AH4291" s="2"/>
      <c r="AI4291" s="2"/>
    </row>
    <row r="4292" spans="27:35" x14ac:dyDescent="0.25">
      <c r="AA4292" s="2"/>
      <c r="AF4292" s="2"/>
      <c r="AG4292" s="2"/>
      <c r="AH4292" s="2"/>
      <c r="AI4292" s="2"/>
    </row>
    <row r="4293" spans="27:35" x14ac:dyDescent="0.25">
      <c r="AA4293" s="2"/>
      <c r="AF4293" s="2"/>
      <c r="AG4293" s="2"/>
      <c r="AH4293" s="2"/>
      <c r="AI4293" s="2"/>
    </row>
    <row r="4294" spans="27:35" x14ac:dyDescent="0.25">
      <c r="AA4294" s="2"/>
      <c r="AF4294" s="2"/>
      <c r="AG4294" s="2"/>
      <c r="AH4294" s="2"/>
      <c r="AI4294" s="2"/>
    </row>
    <row r="4295" spans="27:35" x14ac:dyDescent="0.25">
      <c r="AA4295" s="2"/>
      <c r="AF4295" s="2"/>
      <c r="AG4295" s="2"/>
      <c r="AH4295" s="2"/>
      <c r="AI4295" s="2"/>
    </row>
    <row r="4296" spans="27:35" x14ac:dyDescent="0.25">
      <c r="AA4296" s="2"/>
      <c r="AF4296" s="2"/>
      <c r="AG4296" s="2"/>
      <c r="AH4296" s="2"/>
      <c r="AI4296" s="2"/>
    </row>
    <row r="4297" spans="27:35" x14ac:dyDescent="0.25">
      <c r="AA4297" s="2"/>
      <c r="AF4297" s="2"/>
      <c r="AG4297" s="2"/>
      <c r="AH4297" s="2"/>
      <c r="AI4297" s="2"/>
    </row>
    <row r="4298" spans="27:35" x14ac:dyDescent="0.25">
      <c r="AA4298" s="2"/>
      <c r="AF4298" s="2"/>
      <c r="AG4298" s="2"/>
      <c r="AH4298" s="2"/>
      <c r="AI4298" s="2"/>
    </row>
    <row r="4299" spans="27:35" x14ac:dyDescent="0.25">
      <c r="AA4299" s="2"/>
      <c r="AF4299" s="2"/>
      <c r="AG4299" s="2"/>
      <c r="AH4299" s="2"/>
      <c r="AI4299" s="2"/>
    </row>
    <row r="4300" spans="27:35" x14ac:dyDescent="0.25">
      <c r="AA4300" s="2"/>
      <c r="AF4300" s="2"/>
      <c r="AG4300" s="2"/>
      <c r="AH4300" s="2"/>
      <c r="AI4300" s="2"/>
    </row>
    <row r="4301" spans="27:35" x14ac:dyDescent="0.25">
      <c r="AA4301" s="2"/>
      <c r="AF4301" s="2"/>
      <c r="AG4301" s="2"/>
      <c r="AH4301" s="2"/>
      <c r="AI4301" s="2"/>
    </row>
  </sheetData>
  <mergeCells count="3">
    <mergeCell ref="O1:Q1"/>
    <mergeCell ref="R1:T1"/>
    <mergeCell ref="AC6:A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2012-12-02T20:16:42Z</dcterms:created>
  <dcterms:modified xsi:type="dcterms:W3CDTF">2012-12-02T22:48:38Z</dcterms:modified>
</cp:coreProperties>
</file>